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Calendar\2020-2021 Calendars\DRAFT CALENDARS\"/>
    </mc:Choice>
  </mc:AlternateContent>
  <bookViews>
    <workbookView xWindow="0" yWindow="0" windowWidth="15195" windowHeight="7755" activeTab="1"/>
  </bookViews>
  <sheets>
    <sheet name="INSTRUCTIONS" sheetId="21" r:id="rId1"/>
    <sheet name="2020-2021 Calendar" sheetId="17" r:id="rId2"/>
    <sheet name="Instructional Hours" sheetId="7" r:id="rId3"/>
    <sheet name="Elementary Timetable" sheetId="19" r:id="rId4"/>
    <sheet name="Junior-Middle Timetable" sheetId="1" r:id="rId5"/>
    <sheet name="Senior Timetable" sheetId="18" r:id="rId6"/>
  </sheets>
  <definedNames>
    <definedName name="Colony">#REF!</definedName>
    <definedName name="ECS">#REF!</definedName>
    <definedName name="_xlnm.Print_Area" localSheetId="1">'2020-2021 Calendar'!$A$1:$AH$74</definedName>
    <definedName name="_xlnm.Print_Area" localSheetId="2">'Instructional Hours'!$A$1:$F$56</definedName>
    <definedName name="School">#REF!</definedName>
  </definedNames>
  <calcPr calcId="162913"/>
</workbook>
</file>

<file path=xl/calcChain.xml><?xml version="1.0" encoding="utf-8"?>
<calcChain xmlns="http://schemas.openxmlformats.org/spreadsheetml/2006/main">
  <c r="AG45" i="17" l="1"/>
  <c r="AF39" i="17" l="1"/>
  <c r="P33" i="17" l="1"/>
  <c r="E13" i="17"/>
  <c r="P13" i="17"/>
  <c r="AA13" i="17"/>
  <c r="P42" i="17" l="1"/>
  <c r="E42" i="17"/>
  <c r="AA33" i="17"/>
  <c r="E33" i="17"/>
  <c r="Z24" i="17"/>
  <c r="Z23" i="17"/>
  <c r="P23" i="17"/>
  <c r="E23" i="17"/>
  <c r="AB38" i="17" s="1"/>
  <c r="AG48" i="17" l="1"/>
  <c r="AD43" i="17"/>
  <c r="AD38" i="17" l="1"/>
  <c r="I9" i="18"/>
  <c r="D20" i="18"/>
  <c r="D15" i="18"/>
  <c r="D9" i="18"/>
  <c r="I15" i="18"/>
  <c r="D20" i="1"/>
  <c r="D9" i="1"/>
  <c r="I9" i="1"/>
  <c r="AF38" i="17" l="1"/>
  <c r="AF40" i="17" s="1"/>
  <c r="D25" i="18"/>
  <c r="D21" i="18"/>
  <c r="D19" i="18"/>
  <c r="D14" i="18"/>
  <c r="D8" i="18"/>
  <c r="I16" i="18"/>
  <c r="I8" i="18"/>
  <c r="I8" i="1"/>
  <c r="D19" i="1"/>
  <c r="D8" i="1"/>
  <c r="E38" i="7" l="1"/>
  <c r="E37" i="7"/>
  <c r="E36" i="7"/>
  <c r="B38" i="7"/>
  <c r="B37" i="7"/>
  <c r="B36" i="7"/>
  <c r="E10" i="7"/>
  <c r="E9" i="7"/>
  <c r="E8" i="7" l="1"/>
  <c r="B10" i="7"/>
  <c r="B9" i="7"/>
  <c r="D19" i="19"/>
  <c r="D18" i="19"/>
  <c r="B8" i="7"/>
  <c r="E25" i="7"/>
  <c r="E24" i="7"/>
  <c r="E23" i="7"/>
  <c r="B25" i="7"/>
  <c r="B24" i="7" l="1"/>
  <c r="B23" i="7"/>
  <c r="B1" i="19" l="1"/>
  <c r="D22" i="19"/>
  <c r="D21" i="19"/>
  <c r="D20" i="19"/>
  <c r="B13" i="7" s="1"/>
  <c r="D17" i="19"/>
  <c r="D15" i="19"/>
  <c r="I14" i="19"/>
  <c r="D14" i="19"/>
  <c r="I13" i="19"/>
  <c r="D13" i="19"/>
  <c r="I12" i="19"/>
  <c r="D12" i="19"/>
  <c r="I11" i="19"/>
  <c r="I18" i="19" s="1"/>
  <c r="E12" i="7" s="1"/>
  <c r="D11" i="19"/>
  <c r="I10" i="19"/>
  <c r="D10" i="19"/>
  <c r="I9" i="19"/>
  <c r="D9" i="19"/>
  <c r="I8" i="19"/>
  <c r="D8" i="19"/>
  <c r="D25" i="19" l="1"/>
  <c r="I16" i="19"/>
  <c r="I17" i="19"/>
  <c r="E15" i="7" s="1"/>
  <c r="E14" i="7"/>
  <c r="D27" i="19"/>
  <c r="B14" i="7" s="1"/>
  <c r="B12" i="7"/>
  <c r="D28" i="19"/>
  <c r="B11" i="7"/>
  <c r="B1" i="18"/>
  <c r="B1" i="1"/>
  <c r="B3" i="7"/>
  <c r="D26" i="18"/>
  <c r="D24" i="18"/>
  <c r="D23" i="18"/>
  <c r="D17" i="18"/>
  <c r="D31" i="18" s="1"/>
  <c r="B39" i="7" s="1"/>
  <c r="I14" i="18"/>
  <c r="D16" i="18"/>
  <c r="I13" i="18"/>
  <c r="D13" i="18"/>
  <c r="I12" i="18"/>
  <c r="D12" i="18"/>
  <c r="I11" i="18"/>
  <c r="D11" i="18"/>
  <c r="I10" i="18"/>
  <c r="I18" i="18" s="1"/>
  <c r="D10" i="18"/>
  <c r="I20" i="18" l="1"/>
  <c r="E39" i="7" s="1"/>
  <c r="D30" i="18"/>
  <c r="B40" i="7" s="1"/>
  <c r="D28" i="18"/>
  <c r="D29" i="18" s="1"/>
  <c r="B43" i="7" s="1"/>
  <c r="B42" i="7"/>
  <c r="I19" i="18"/>
  <c r="E42" i="7" s="1"/>
  <c r="E41" i="7"/>
  <c r="D26" i="19"/>
  <c r="B17" i="7" s="1"/>
  <c r="B16" i="7"/>
  <c r="AF44" i="17" l="1"/>
  <c r="AF43" i="17"/>
  <c r="AD44" i="17"/>
  <c r="AD45" i="17" l="1"/>
  <c r="AF45" i="17"/>
  <c r="I11" i="1"/>
  <c r="D11" i="1"/>
  <c r="D29" i="19" l="1"/>
  <c r="B18" i="7"/>
  <c r="B31" i="7"/>
  <c r="E17" i="7"/>
  <c r="I19" i="19"/>
  <c r="I21" i="18"/>
  <c r="E43" i="7"/>
  <c r="E31" i="7"/>
  <c r="I21" i="1"/>
  <c r="D32" i="18"/>
  <c r="B44" i="7"/>
  <c r="D33" i="1"/>
  <c r="I22" i="18" l="1"/>
  <c r="I23" i="18"/>
  <c r="B45" i="7"/>
  <c r="E44" i="7"/>
  <c r="B19" i="7"/>
  <c r="E18" i="7"/>
  <c r="I22" i="19"/>
  <c r="I23" i="19"/>
  <c r="B32" i="7"/>
  <c r="I23" i="1"/>
  <c r="D27" i="1"/>
  <c r="D26" i="1"/>
  <c r="I13" i="1"/>
  <c r="I16" i="1"/>
  <c r="I10" i="1"/>
  <c r="I12" i="1"/>
  <c r="I14" i="1"/>
  <c r="I15" i="1"/>
  <c r="D10" i="1"/>
  <c r="D12" i="1"/>
  <c r="D15" i="1"/>
  <c r="D16" i="1"/>
  <c r="D21" i="1"/>
  <c r="D23" i="1"/>
  <c r="D25" i="1"/>
  <c r="D13" i="1"/>
  <c r="D31" i="1" s="1"/>
  <c r="D14" i="1"/>
  <c r="D22" i="1"/>
  <c r="D24" i="1"/>
  <c r="D17" i="1"/>
  <c r="B26" i="7" s="1"/>
  <c r="I20" i="1" l="1"/>
  <c r="I18" i="1"/>
  <c r="B27" i="7"/>
  <c r="D29" i="1"/>
  <c r="E26" i="7"/>
  <c r="D32" i="1"/>
  <c r="I19" i="1" l="1"/>
  <c r="E29" i="7" s="1"/>
  <c r="E28" i="7"/>
  <c r="D30" i="1"/>
  <c r="B30" i="7" s="1"/>
  <c r="E32" i="7" s="1"/>
  <c r="B29" i="7"/>
  <c r="I24" i="1" l="1"/>
</calcChain>
</file>

<file path=xl/comments1.xml><?xml version="1.0" encoding="utf-8"?>
<comments xmlns="http://schemas.openxmlformats.org/spreadsheetml/2006/main">
  <authors>
    <author>Profile</author>
    <author>*</author>
  </authors>
  <commentList>
    <comment ref="B27" authorId="0" shapeId="0">
      <text>
        <r>
          <rPr>
            <sz val="8"/>
            <color indexed="81"/>
            <rFont val="Tahoma"/>
            <family val="2"/>
          </rPr>
          <t>Sum total of all breaks excluding lunch.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1" authorId="1" shapeId="0">
      <text>
        <r>
          <rPr>
            <b/>
            <sz val="8"/>
            <color indexed="81"/>
            <rFont val="Tahoma"/>
            <family val="2"/>
          </rPr>
          <t>*:</t>
        </r>
        <r>
          <rPr>
            <sz val="8"/>
            <color indexed="81"/>
            <rFont val="Tahoma"/>
            <family val="2"/>
          </rPr>
          <t xml:space="preserve">
From the calendar, a count of the instructional days Monday - Friday (if Friday hours are the same)</t>
        </r>
      </text>
    </comment>
    <comment ref="E31" authorId="1" shapeId="0">
      <text>
        <r>
          <rPr>
            <b/>
            <sz val="8"/>
            <color indexed="81"/>
            <rFont val="Tahoma"/>
            <family val="2"/>
          </rPr>
          <t>*:</t>
        </r>
        <r>
          <rPr>
            <sz val="8"/>
            <color indexed="81"/>
            <rFont val="Tahoma"/>
            <family val="2"/>
          </rPr>
          <t xml:space="preserve">
From the calendar, a count of the instructionsl Fridays (if hours are different from Monday - Thursday)
</t>
        </r>
      </text>
    </comment>
  </commentList>
</comments>
</file>

<file path=xl/comments2.xml><?xml version="1.0" encoding="utf-8"?>
<comments xmlns="http://schemas.openxmlformats.org/spreadsheetml/2006/main">
  <authors>
    <author>*</author>
  </authors>
  <commentList>
    <comment ref="I18" authorId="0" shapeId="0">
      <text>
        <r>
          <rPr>
            <b/>
            <sz val="8"/>
            <color indexed="81"/>
            <rFont val="Tahoma"/>
            <family val="2"/>
          </rPr>
          <t>*:</t>
        </r>
        <r>
          <rPr>
            <sz val="8"/>
            <color indexed="81"/>
            <rFont val="Tahoma"/>
            <family val="2"/>
          </rPr>
          <t xml:space="preserve">
Sum total minutes of all instructional periods
</t>
        </r>
      </text>
    </comment>
    <comment ref="I19" authorId="0" shapeId="0">
      <text>
        <r>
          <rPr>
            <b/>
            <sz val="8"/>
            <color indexed="81"/>
            <rFont val="Tahoma"/>
            <family val="2"/>
          </rPr>
          <t>*:</t>
        </r>
        <r>
          <rPr>
            <sz val="8"/>
            <color indexed="81"/>
            <rFont val="Tahoma"/>
            <family val="2"/>
          </rPr>
          <t xml:space="preserve">
Total instructional minutes divided by 60 = hours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</rPr>
          <t>*:</t>
        </r>
        <r>
          <rPr>
            <sz val="8"/>
            <color indexed="81"/>
            <rFont val="Tahoma"/>
            <family val="2"/>
          </rPr>
          <t xml:space="preserve">
Sum total of all breaks excluding lunch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>*:</t>
        </r>
        <r>
          <rPr>
            <sz val="8"/>
            <color indexed="81"/>
            <rFont val="Tahoma"/>
            <family val="2"/>
          </rPr>
          <t xml:space="preserve">
From the calendar, a count of the instructional Fridays (if the hours are different from the rest of the week)</t>
        </r>
      </text>
    </comment>
    <comment ref="I23" authorId="0" shapeId="0">
      <text>
        <r>
          <rPr>
            <b/>
            <sz val="8"/>
            <color indexed="81"/>
            <rFont val="Tahoma"/>
            <family val="2"/>
          </rPr>
          <t>*:</t>
        </r>
        <r>
          <rPr>
            <sz val="8"/>
            <color indexed="81"/>
            <rFont val="Tahoma"/>
            <family val="2"/>
          </rPr>
          <t xml:space="preserve">
Sum total of instructional days for the year = (B) + (D)
</t>
        </r>
      </text>
    </comment>
    <comment ref="I24" authorId="0" shapeId="0">
      <text>
        <r>
          <rPr>
            <b/>
            <sz val="8"/>
            <color indexed="81"/>
            <rFont val="Tahoma"/>
            <family val="2"/>
          </rPr>
          <t>*:</t>
        </r>
        <r>
          <rPr>
            <sz val="8"/>
            <color indexed="81"/>
            <rFont val="Tahoma"/>
            <family val="2"/>
          </rPr>
          <t xml:space="preserve">
Sum total instructional days multiplied by applicable instructional hours/day
</t>
        </r>
      </text>
    </comment>
    <comment ref="D29" authorId="0" shapeId="0">
      <text>
        <r>
          <rPr>
            <b/>
            <sz val="8"/>
            <color indexed="81"/>
            <rFont val="Tahoma"/>
            <family val="2"/>
          </rPr>
          <t>*:</t>
        </r>
        <r>
          <rPr>
            <sz val="8"/>
            <color indexed="81"/>
            <rFont val="Tahoma"/>
            <family val="2"/>
          </rPr>
          <t xml:space="preserve">
Sum total minutes of all instructional periods
</t>
        </r>
      </text>
    </comment>
    <comment ref="D30" authorId="0" shapeId="0">
      <text>
        <r>
          <rPr>
            <b/>
            <sz val="8"/>
            <color indexed="81"/>
            <rFont val="Tahoma"/>
            <family val="2"/>
          </rPr>
          <t>*:</t>
        </r>
        <r>
          <rPr>
            <sz val="8"/>
            <color indexed="81"/>
            <rFont val="Tahoma"/>
            <family val="2"/>
          </rPr>
          <t xml:space="preserve">
Total instructional minutes divided by 60 = hours
</t>
        </r>
      </text>
    </comment>
    <comment ref="D31" authorId="0" shapeId="0">
      <text>
        <r>
          <rPr>
            <b/>
            <sz val="8"/>
            <color indexed="81"/>
            <rFont val="Tahoma"/>
            <family val="2"/>
          </rPr>
          <t>*:</t>
        </r>
        <r>
          <rPr>
            <sz val="8"/>
            <color indexed="81"/>
            <rFont val="Tahoma"/>
            <family val="2"/>
          </rPr>
          <t xml:space="preserve">
Sum total of all breaks excluding lunch
</t>
        </r>
      </text>
    </comment>
    <comment ref="D33" authorId="0" shapeId="0">
      <text>
        <r>
          <rPr>
            <b/>
            <sz val="8"/>
            <color indexed="81"/>
            <rFont val="Tahoma"/>
            <family val="2"/>
          </rPr>
          <t>*:</t>
        </r>
        <r>
          <rPr>
            <sz val="8"/>
            <color indexed="81"/>
            <rFont val="Tahoma"/>
            <family val="2"/>
          </rPr>
          <t xml:space="preserve">
From the calendar, a count of the instructional days Monday - Thursday (if Friday hours are different) or Monday - Friday (if Friday hours are the same as the rest of the week)
</t>
        </r>
      </text>
    </comment>
  </commentList>
</comments>
</file>

<file path=xl/sharedStrings.xml><?xml version="1.0" encoding="utf-8"?>
<sst xmlns="http://schemas.openxmlformats.org/spreadsheetml/2006/main" count="628" uniqueCount="271">
  <si>
    <t>School:</t>
  </si>
  <si>
    <t>Monday - Thursday</t>
  </si>
  <si>
    <t>Friday (If different from Mon. - Thurs.)</t>
  </si>
  <si>
    <t>Start</t>
  </si>
  <si>
    <t>End</t>
  </si>
  <si>
    <t>Total      No. of Minutes</t>
  </si>
  <si>
    <t>Warning Bell</t>
  </si>
  <si>
    <t>Period One</t>
  </si>
  <si>
    <t>Break</t>
  </si>
  <si>
    <t>Period Two</t>
  </si>
  <si>
    <t>Period Three</t>
  </si>
  <si>
    <t>Period Four</t>
  </si>
  <si>
    <t>Lunch Break</t>
  </si>
  <si>
    <t>Period Five</t>
  </si>
  <si>
    <t>Closing Bell</t>
  </si>
  <si>
    <t>Period Six</t>
  </si>
  <si>
    <t>Total Instructional Minutes/Day</t>
  </si>
  <si>
    <t>Total Instructional Hours/Day</t>
  </si>
  <si>
    <t>(C)</t>
  </si>
  <si>
    <t>Period Seven</t>
  </si>
  <si>
    <t>Total Breaks Between Classes</t>
  </si>
  <si>
    <t>Total Lunch Time</t>
  </si>
  <si>
    <t>(D)</t>
  </si>
  <si>
    <t>Total Number of Instructional Days/Year (from calendar)</t>
  </si>
  <si>
    <t>(A)</t>
  </si>
  <si>
    <t>Total Instructional Hours for Year</t>
  </si>
  <si>
    <t>(B)</t>
  </si>
  <si>
    <t>** Remember:  Enter all time after 12:59 p.m. in accordance with a 24 hour clock, or calculations will return a negative value.  (ie. 13:00 for one p.m.)</t>
  </si>
  <si>
    <r>
      <t xml:space="preserve">Warning Bell          </t>
    </r>
    <r>
      <rPr>
        <sz val="8"/>
        <rFont val="Arial"/>
        <family val="2"/>
      </rPr>
      <t>(if applicable)</t>
    </r>
  </si>
  <si>
    <r>
      <t xml:space="preserve">Number of Instructional Fridays             </t>
    </r>
    <r>
      <rPr>
        <sz val="8"/>
        <rFont val="Arial"/>
        <family val="2"/>
      </rPr>
      <t>(counted from calendar)</t>
    </r>
  </si>
  <si>
    <t>Horizon School Division No. 67</t>
  </si>
  <si>
    <t xml:space="preserve">School Name:    </t>
  </si>
  <si>
    <t>First Warning Bell:</t>
  </si>
  <si>
    <t>a.m.</t>
  </si>
  <si>
    <t>Opening Bell to Start Classes:</t>
  </si>
  <si>
    <t>Closing Bell to End Classes:</t>
  </si>
  <si>
    <t>p.m.</t>
  </si>
  <si>
    <t>(Breaks should be total minutes per day)</t>
  </si>
  <si>
    <t>Total Friday Instructional Minutes/Day:</t>
  </si>
  <si>
    <t>Total Friday Instructional Hours/Day:</t>
  </si>
  <si>
    <t>Junior High/Middle School:</t>
  </si>
  <si>
    <t>Noon Hour (in Minutes):</t>
  </si>
  <si>
    <t>Date</t>
  </si>
  <si>
    <r>
      <t>(C)</t>
    </r>
    <r>
      <rPr>
        <sz val="9"/>
        <color indexed="10"/>
        <rFont val="Arial"/>
        <family val="2"/>
      </rPr>
      <t xml:space="preserve"> </t>
    </r>
  </si>
  <si>
    <r>
      <t>(A)</t>
    </r>
    <r>
      <rPr>
        <sz val="9"/>
        <color indexed="10"/>
        <rFont val="Arial"/>
        <family val="2"/>
      </rPr>
      <t xml:space="preserve"> </t>
    </r>
  </si>
  <si>
    <r>
      <t>(D)</t>
    </r>
    <r>
      <rPr>
        <sz val="9"/>
        <color indexed="10"/>
        <rFont val="Arial"/>
        <family val="2"/>
      </rPr>
      <t xml:space="preserve"> </t>
    </r>
  </si>
  <si>
    <r>
      <t>Breaks between Classes (</t>
    </r>
    <r>
      <rPr>
        <sz val="8"/>
        <rFont val="Arial"/>
        <family val="2"/>
      </rPr>
      <t>in Minutes</t>
    </r>
    <r>
      <rPr>
        <sz val="9"/>
        <rFont val="Arial"/>
        <family val="2"/>
      </rPr>
      <t>):</t>
    </r>
  </si>
  <si>
    <r>
      <t xml:space="preserve">Total Junior High/Middle School Instructional Days/Year </t>
    </r>
    <r>
      <rPr>
        <sz val="8"/>
        <color indexed="10"/>
        <rFont val="Arial"/>
        <family val="2"/>
      </rPr>
      <t>(B + D)</t>
    </r>
  </si>
  <si>
    <r>
      <t>Total Junior High/Middle School Instructional Hours/Year</t>
    </r>
    <r>
      <rPr>
        <sz val="9"/>
        <rFont val="Arial"/>
        <family val="2"/>
      </rPr>
      <t xml:space="preserve"> (</t>
    </r>
    <r>
      <rPr>
        <sz val="8"/>
        <color indexed="10"/>
        <rFont val="Arial"/>
        <family val="2"/>
      </rPr>
      <t>(A X B) + (C X D)</t>
    </r>
    <r>
      <rPr>
        <sz val="8"/>
        <rFont val="Arial"/>
        <family val="2"/>
      </rPr>
      <t>)</t>
    </r>
  </si>
  <si>
    <t>H</t>
  </si>
  <si>
    <t>u</t>
  </si>
  <si>
    <t>Y</t>
  </si>
  <si>
    <t>A</t>
  </si>
  <si>
    <t>v</t>
  </si>
  <si>
    <t>Gr. 12 Diploma Exams</t>
  </si>
  <si>
    <t>Monday - Thursday:</t>
  </si>
  <si>
    <t xml:space="preserve">Friday: </t>
  </si>
  <si>
    <t>n</t>
  </si>
  <si>
    <t>Total (M-TH) Instructional Hours/Day:</t>
  </si>
  <si>
    <t>Total (M-TH) Instructional Minutes/Day:</t>
  </si>
  <si>
    <t>Labour Day</t>
  </si>
  <si>
    <t>M</t>
  </si>
  <si>
    <t>T</t>
  </si>
  <si>
    <t>W</t>
  </si>
  <si>
    <t>F</t>
  </si>
  <si>
    <t>Remembrance Day</t>
  </si>
  <si>
    <t>Christmas Day</t>
  </si>
  <si>
    <t>Boxing Day</t>
  </si>
  <si>
    <t>New Year's Day</t>
  </si>
  <si>
    <t>Instructional Days</t>
  </si>
  <si>
    <t>M-TH</t>
  </si>
  <si>
    <t>Family Day (Alberta)</t>
  </si>
  <si>
    <t>Good Friday</t>
  </si>
  <si>
    <t>Easter Monday</t>
  </si>
  <si>
    <t>Victoria Day</t>
  </si>
  <si>
    <t>1st Sem.</t>
  </si>
  <si>
    <t>2nd Sem.</t>
  </si>
  <si>
    <t>Sem. 1</t>
  </si>
  <si>
    <t>Sem. 2</t>
  </si>
  <si>
    <t>Total</t>
  </si>
  <si>
    <t>First day of 2nd Semester</t>
  </si>
  <si>
    <t>Jan.</t>
  </si>
  <si>
    <t>English Language Arts Part A</t>
  </si>
  <si>
    <t>English Language Arts Part B</t>
  </si>
  <si>
    <t>Science</t>
  </si>
  <si>
    <t>Social Studies</t>
  </si>
  <si>
    <t>Achievement Exams</t>
  </si>
  <si>
    <t>Principal:</t>
  </si>
  <si>
    <t>Daylight Savings Ends</t>
  </si>
  <si>
    <t>Daylight Savings Begins</t>
  </si>
  <si>
    <t>Last day of 1st Semester</t>
  </si>
  <si>
    <t>Holidays &amp; Observances</t>
  </si>
  <si>
    <t>Thanksgiving Day</t>
  </si>
  <si>
    <t>Teachers Convention</t>
  </si>
  <si>
    <t>Canada Day</t>
  </si>
  <si>
    <r>
      <t>Q</t>
    </r>
    <r>
      <rPr>
        <b/>
        <sz val="11"/>
        <color indexed="48"/>
        <rFont val="Wingdings 3"/>
        <family val="1"/>
        <charset val="2"/>
      </rPr>
      <t>v</t>
    </r>
  </si>
  <si>
    <t>First Day of School (1-12)</t>
  </si>
  <si>
    <t>R</t>
  </si>
  <si>
    <t>School Based Parent/Teacher Interviews - no students</t>
  </si>
  <si>
    <t>Report Card</t>
  </si>
  <si>
    <t xml:space="preserve">Physics 30 </t>
  </si>
  <si>
    <t xml:space="preserve">Chemistry 30 </t>
  </si>
  <si>
    <t>Biology 30</t>
  </si>
  <si>
    <t xml:space="preserve">Science 30 </t>
  </si>
  <si>
    <t>English LA 30-1 Pt. A</t>
  </si>
  <si>
    <t>English LA 30-2  Pt. A</t>
  </si>
  <si>
    <t>Social 30-1 Pt. A</t>
  </si>
  <si>
    <t>Social 30-2 Pt. A</t>
  </si>
  <si>
    <t>English LA 30-2 Pt. B</t>
  </si>
  <si>
    <t>English LA 30-1 Pt. B</t>
  </si>
  <si>
    <t>Social 30-1 Pt.B</t>
  </si>
  <si>
    <t>Social 30-2 Pt.B</t>
  </si>
  <si>
    <t>Math 30-1</t>
  </si>
  <si>
    <t>Math 30-2</t>
  </si>
  <si>
    <t>Nov.</t>
  </si>
  <si>
    <t>Apr.</t>
  </si>
  <si>
    <t>Jun.</t>
  </si>
  <si>
    <t>M-Th</t>
  </si>
  <si>
    <t>Days</t>
  </si>
  <si>
    <t>Instructional</t>
  </si>
  <si>
    <t>Planning for Student Support Day (All Schools) - no students</t>
  </si>
  <si>
    <t xml:space="preserve">  P</t>
  </si>
  <si>
    <t xml:space="preserve">PAT Grades 6, 9 </t>
  </si>
  <si>
    <t>PAT &amp; Diploma Exams</t>
  </si>
  <si>
    <t xml:space="preserve">INSERT  </t>
  </si>
  <si>
    <t>Total No. of Minutes</t>
  </si>
  <si>
    <t xml:space="preserve">Epiphany </t>
  </si>
  <si>
    <t>Ascension</t>
  </si>
  <si>
    <t>Pentecost</t>
  </si>
  <si>
    <r>
      <t xml:space="preserve">1.  The </t>
    </r>
    <r>
      <rPr>
        <b/>
        <sz val="10"/>
        <color theme="4" tint="-0.249977111117893"/>
        <rFont val="Arial"/>
        <family val="2"/>
      </rPr>
      <t>Student Support Planning day</t>
    </r>
    <r>
      <rPr>
        <sz val="10"/>
        <rFont val="Arial"/>
        <family val="2"/>
      </rPr>
      <t xml:space="preserve"> is counted as a PD day, not teacher prep time.</t>
    </r>
  </si>
  <si>
    <t>3.  The division-wide PD days should appear consistent on every school calendar. There are three dates plus the two teacher convention dates.</t>
  </si>
  <si>
    <t>GENERAL CLARIFICATIONS</t>
  </si>
  <si>
    <t>INSTRUCTIONAL HOURS</t>
  </si>
  <si>
    <t xml:space="preserve">All calculations on this sheet should auto-calculate from your timetable sheet(s). </t>
  </si>
  <si>
    <t>Check this page to ensure your calendar and timetable combine to meet instructional requirements.</t>
  </si>
  <si>
    <t>2.  Green background/black circle dates (PD - all schools) are also set and cannot be changed.</t>
  </si>
  <si>
    <t>TIMETABLE(S)</t>
  </si>
  <si>
    <t xml:space="preserve">1.   Insert times in the light yellow fields as needed. </t>
  </si>
  <si>
    <t>A.M. Recess</t>
  </si>
  <si>
    <t>Period Eight</t>
  </si>
  <si>
    <t>P.M. Recess</t>
  </si>
  <si>
    <t>Period Nine</t>
  </si>
  <si>
    <t>Period Ten</t>
  </si>
  <si>
    <r>
      <t>Total Number of Instructional Days/Year</t>
    </r>
    <r>
      <rPr>
        <sz val="8"/>
        <rFont val="Arial"/>
        <family val="2"/>
      </rPr>
      <t xml:space="preserve"> (from calendar)</t>
    </r>
  </si>
  <si>
    <r>
      <t>Number of Instructional Mondays - Thursdays</t>
    </r>
    <r>
      <rPr>
        <sz val="8"/>
        <rFont val="Arial"/>
        <family val="2"/>
      </rPr>
      <t xml:space="preserve"> (counted from Calendar)</t>
    </r>
  </si>
  <si>
    <t>Total Recess Minutes</t>
  </si>
  <si>
    <t>Total Lunch Time Minutes</t>
  </si>
  <si>
    <t>Total Break Minutes Between Classes</t>
  </si>
  <si>
    <t>Warning Bell          (if applicable)</t>
  </si>
  <si>
    <r>
      <t xml:space="preserve">Total Number of Instructional Days/Year </t>
    </r>
    <r>
      <rPr>
        <sz val="8"/>
        <rFont val="Arial"/>
        <family val="2"/>
      </rPr>
      <t>(from calendar)</t>
    </r>
  </si>
  <si>
    <t>Total Instructional Days</t>
  </si>
  <si>
    <t>1.  All yellow-background dates are determined by the division and cannot be changed.</t>
  </si>
  <si>
    <t>Senior High School:</t>
  </si>
  <si>
    <r>
      <t xml:space="preserve">Total High School Instructional Days/Year </t>
    </r>
    <r>
      <rPr>
        <sz val="8"/>
        <color indexed="10"/>
        <rFont val="Arial"/>
        <family val="2"/>
      </rPr>
      <t>(B + D)</t>
    </r>
  </si>
  <si>
    <r>
      <t>Total High School Instructional Hours/Year</t>
    </r>
    <r>
      <rPr>
        <sz val="9"/>
        <rFont val="Arial"/>
        <family val="2"/>
      </rPr>
      <t xml:space="preserve"> (</t>
    </r>
    <r>
      <rPr>
        <sz val="8"/>
        <color indexed="10"/>
        <rFont val="Arial"/>
        <family val="2"/>
      </rPr>
      <t>(A X B) + (C X D)</t>
    </r>
    <r>
      <rPr>
        <sz val="8"/>
        <rFont val="Arial"/>
        <family val="2"/>
      </rPr>
      <t>)</t>
    </r>
  </si>
  <si>
    <t>Elementary:</t>
  </si>
  <si>
    <t>Lunch Break (in Minutes):</t>
  </si>
  <si>
    <t>Recess Morning (in Minutes):</t>
  </si>
  <si>
    <t>Breaks between Classes (in Minutes):</t>
  </si>
  <si>
    <t>Recess Afternoon (in Minutes):</t>
  </si>
  <si>
    <t xml:space="preserve">(C) </t>
  </si>
  <si>
    <t xml:space="preserve">(A) </t>
  </si>
  <si>
    <t xml:space="preserve">(D) </t>
  </si>
  <si>
    <t>Total Elementary Instructional Hours/Year  ((A X B) + (C X D))</t>
  </si>
  <si>
    <t>Total Elementary Instructional Days/Year    (B + D)</t>
  </si>
  <si>
    <t>Required:    950 hours</t>
  </si>
  <si>
    <t>Required:   950 hours</t>
  </si>
  <si>
    <t>Required:    1000 hours</t>
  </si>
  <si>
    <t>Monday - Thursday (and full Fridays)</t>
  </si>
  <si>
    <t xml:space="preserve">2.   The beginning and the ending of the school day cannot be altered from year to year without prior approval from the Associate Superintendent and Transportation Coordinator. </t>
  </si>
  <si>
    <t>Period Eleven</t>
  </si>
  <si>
    <t>Elementary (enter manually):</t>
  </si>
  <si>
    <t xml:space="preserve"> </t>
  </si>
  <si>
    <t>Last Day of School (Elem.)</t>
  </si>
  <si>
    <t>Last Day of School (Jr. High &amp; Sr. High)</t>
  </si>
  <si>
    <r>
      <t xml:space="preserve">Number of Instructional Days               </t>
    </r>
    <r>
      <rPr>
        <sz val="8"/>
        <rFont val="Arial"/>
        <family val="2"/>
      </rPr>
      <t>(Mondays - Thursdays from Calendar: AD49)</t>
    </r>
  </si>
  <si>
    <r>
      <t xml:space="preserve">Number of Instructional Fridays               </t>
    </r>
    <r>
      <rPr>
        <sz val="8"/>
        <rFont val="Arial"/>
        <family val="2"/>
      </rPr>
      <t>(from calendar: AF49)</t>
    </r>
  </si>
  <si>
    <r>
      <t xml:space="preserve">Number of Instructional Days               </t>
    </r>
    <r>
      <rPr>
        <sz val="8"/>
        <rFont val="Arial"/>
        <family val="2"/>
      </rPr>
      <t>(Mondays - Thursday, from Calendar: AD49)</t>
    </r>
  </si>
  <si>
    <t>2017-18 Junior High/Middle School Timetable</t>
  </si>
  <si>
    <t>2017-18 Senior High Timetable</t>
  </si>
  <si>
    <t>School Name</t>
  </si>
  <si>
    <t>Q</t>
  </si>
  <si>
    <r>
      <t>Number of Instructional Mondays - Thursdays</t>
    </r>
    <r>
      <rPr>
        <sz val="8"/>
        <rFont val="Arial"/>
        <family val="2"/>
      </rPr>
      <t xml:space="preserve"> (pulled from Calendar: AD49)</t>
    </r>
  </si>
  <si>
    <r>
      <t xml:space="preserve">Number of Instructional Fridays             </t>
    </r>
    <r>
      <rPr>
        <sz val="8"/>
        <rFont val="Arial"/>
        <family val="2"/>
      </rPr>
      <t>(pulled from calendar: AF49)</t>
    </r>
  </si>
  <si>
    <t>Number of Instructional Days (Mondays - Thursdays from Calendar: AD49)</t>
  </si>
  <si>
    <t>Number of Instructional Fridays (from Calendar AF49)</t>
  </si>
  <si>
    <t>Division Wide Teacher PD Day - no students</t>
  </si>
  <si>
    <t>School Based Parent/Teacher Interviews - after school</t>
  </si>
  <si>
    <t>o</t>
  </si>
  <si>
    <t>Division Wide Time Free From Instruction (TFFI) - no students</t>
  </si>
  <si>
    <t>School Based Time Free From Instruction (TFFI) - no students</t>
  </si>
  <si>
    <t>Division Wide Holiday - no students, no staff</t>
  </si>
  <si>
    <t>Division Wide Unassigned Teacher Time - no students, no staff</t>
  </si>
  <si>
    <t>School Based Unassigned Teacher Time - no students, no staff</t>
  </si>
  <si>
    <t>£</t>
  </si>
  <si>
    <t>School Based PD Day, 1/2 day - No Students</t>
  </si>
  <si>
    <t>Instructions to administrators completing 2019-20 calendars</t>
  </si>
  <si>
    <t>School Calendar  2019-20</t>
  </si>
  <si>
    <t>2019-20 Elementary Timetable</t>
  </si>
  <si>
    <t>National Indigenous Peoples Day</t>
  </si>
  <si>
    <t>Non-Instructional Days</t>
  </si>
  <si>
    <t>Total Days</t>
  </si>
  <si>
    <t>Diploma Exams</t>
  </si>
  <si>
    <t>Gr. 9*</t>
  </si>
  <si>
    <t>Gr. 6*</t>
  </si>
  <si>
    <t>2019-2020 CALENDAR TEMPLATE</t>
  </si>
  <si>
    <t>3.  Copy and paste the corresponding icon into the calendar to specify school-specific occurances, including the first and last days of school.</t>
  </si>
  <si>
    <r>
      <t xml:space="preserve">4.  </t>
    </r>
    <r>
      <rPr>
        <b/>
        <sz val="10"/>
        <color theme="9" tint="-0.249977111117893"/>
        <rFont val="Arial"/>
        <family val="2"/>
      </rPr>
      <t>The manual calculation required is the count of how many instructional Monday-Thursday days and how many Fridays are in each month</t>
    </r>
    <r>
      <rPr>
        <sz val="10"/>
        <rFont val="Arial"/>
        <family val="2"/>
      </rPr>
      <t>. Please be sure to count this accurately.</t>
    </r>
  </si>
  <si>
    <r>
      <t xml:space="preserve">5. </t>
    </r>
    <r>
      <rPr>
        <b/>
        <sz val="10"/>
        <color theme="9" tint="-0.249977111117893"/>
        <rFont val="Arial"/>
        <family val="2"/>
      </rPr>
      <t xml:space="preserve"> Insert the number for Mon-Thur and Friday days in the fields below each individual month</t>
    </r>
    <r>
      <rPr>
        <sz val="10"/>
        <rFont val="Arial"/>
        <family val="2"/>
      </rPr>
      <t>. These field auto-calculate to drive the rest of the instructional time calculations.</t>
    </r>
  </si>
  <si>
    <r>
      <t xml:space="preserve">6.  </t>
    </r>
    <r>
      <rPr>
        <b/>
        <sz val="10"/>
        <color theme="9" tint="-0.249977111117893"/>
        <rFont val="Arial"/>
        <family val="2"/>
      </rPr>
      <t>Enter total M-Th and Friday totals into the Total Instructional Days table.</t>
    </r>
  </si>
  <si>
    <t>7.  Complete the tally of Non-Instuctional Days (pale yellow fields).</t>
  </si>
  <si>
    <t>8.  For schools with grade 6 and/or grade 9 PATs, enter the specific dates for the exams for your school within the window provided by AB Ed (paste the appropriate symbol into the calendar).</t>
  </si>
  <si>
    <t>4.  To ensure you are copying, sharing, and posting the correct calendar, check the "Approved" date at the bottom of the year at a glance page. Sheila will add the approved date and return the finalized calendar to you. This will also be the version posted on the division website.</t>
  </si>
  <si>
    <t>5.  Secretaries work five additional days in addition to the school's instructional days. These dates must be submitted to Human Resources.</t>
  </si>
  <si>
    <t>6.  Calendar templates are to be opened as EXCEL files ONLY.  DO NOT open as a Google sheet/doc.</t>
  </si>
  <si>
    <t>2020-2021 School Year Calendar</t>
  </si>
  <si>
    <t>September 7, 2020</t>
  </si>
  <si>
    <t>October 12, 2020</t>
  </si>
  <si>
    <t>November 11, 2020</t>
  </si>
  <si>
    <t>December 25, 2020</t>
  </si>
  <si>
    <t>December 26, 2020</t>
  </si>
  <si>
    <t>January 1, 2021</t>
  </si>
  <si>
    <t>February 15, 2021</t>
  </si>
  <si>
    <t>February 16-19, 2021</t>
  </si>
  <si>
    <t>April 2, 2021</t>
  </si>
  <si>
    <t>April 5, 2021</t>
  </si>
  <si>
    <t>May  24, 2021</t>
  </si>
  <si>
    <t>July 1, 2021</t>
  </si>
  <si>
    <t>November 1, 2020</t>
  </si>
  <si>
    <t>January 6, 2021</t>
  </si>
  <si>
    <t>March 14, 2021</t>
  </si>
  <si>
    <t>May  13, 2021</t>
  </si>
  <si>
    <t>May 23, 2021</t>
  </si>
  <si>
    <t>Mathematics Part A</t>
  </si>
  <si>
    <t>Mathematics Part B</t>
  </si>
  <si>
    <t>2</t>
  </si>
  <si>
    <t>3</t>
  </si>
  <si>
    <t>4</t>
  </si>
  <si>
    <t>5</t>
  </si>
  <si>
    <t>6</t>
  </si>
  <si>
    <t>9</t>
  </si>
  <si>
    <t>11</t>
  </si>
  <si>
    <t>12</t>
  </si>
  <si>
    <t>20</t>
  </si>
  <si>
    <t>21</t>
  </si>
  <si>
    <t>22</t>
  </si>
  <si>
    <t>27</t>
  </si>
  <si>
    <t>26</t>
  </si>
  <si>
    <t>25</t>
  </si>
  <si>
    <t>28</t>
  </si>
  <si>
    <t>DRAFT DATES - 190103</t>
  </si>
  <si>
    <t>13</t>
  </si>
  <si>
    <t>14</t>
  </si>
  <si>
    <t>15</t>
  </si>
  <si>
    <t>16</t>
  </si>
  <si>
    <t>19</t>
  </si>
  <si>
    <t>10</t>
  </si>
  <si>
    <t>17</t>
  </si>
  <si>
    <t>18</t>
  </si>
  <si>
    <t>24</t>
  </si>
  <si>
    <t>23</t>
  </si>
  <si>
    <t>z</t>
  </si>
  <si>
    <t xml:space="preserve">Division Wide  Joint Horizon/ATA PD day - no students </t>
  </si>
  <si>
    <t>School Based PD Day (All Schools) and (Div Support Staff) - no Students</t>
  </si>
  <si>
    <t>Jan 21-29</t>
  </si>
  <si>
    <t>Jan 11</t>
  </si>
  <si>
    <t>May 3</t>
  </si>
  <si>
    <t>May 5</t>
  </si>
  <si>
    <t>June 14 - 25</t>
  </si>
  <si>
    <t>* Window periods approved by AB Education are draft 190930</t>
  </si>
  <si>
    <t>APPROVED: DATE ENTERED BY HORIZON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</si>
</sst>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409]mmmm\ d\,\ yyyy;@"/>
  </numFmts>
  <fonts count="8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7.5"/>
      <color indexed="10"/>
      <name val="Arial"/>
      <family val="2"/>
    </font>
    <font>
      <sz val="7.5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sz val="7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Helvetica"/>
      <family val="2"/>
    </font>
    <font>
      <b/>
      <sz val="14"/>
      <name val="Verdana"/>
      <family val="2"/>
    </font>
    <font>
      <sz val="9"/>
      <color indexed="12"/>
      <name val="Arial"/>
      <family val="2"/>
    </font>
    <font>
      <b/>
      <sz val="14"/>
      <name val="Webdings"/>
      <family val="1"/>
      <charset val="2"/>
    </font>
    <font>
      <sz val="14"/>
      <name val="Wingdings"/>
      <charset val="2"/>
    </font>
    <font>
      <b/>
      <sz val="14"/>
      <name val="Wingdings"/>
      <charset val="2"/>
    </font>
    <font>
      <b/>
      <sz val="24"/>
      <name val="Arial"/>
      <family val="2"/>
    </font>
    <font>
      <sz val="12"/>
      <color indexed="12"/>
      <name val="Helvetica"/>
      <family val="2"/>
    </font>
    <font>
      <sz val="7"/>
      <color indexed="12"/>
      <name val="Arial"/>
      <family val="2"/>
    </font>
    <font>
      <b/>
      <sz val="14"/>
      <color indexed="10"/>
      <name val="Wingdings 2"/>
      <family val="1"/>
      <charset val="2"/>
    </font>
    <font>
      <sz val="12"/>
      <name val="Arial"/>
      <family val="2"/>
    </font>
    <font>
      <b/>
      <sz val="10"/>
      <color indexed="12"/>
      <name val="Arial"/>
      <family val="2"/>
    </font>
    <font>
      <sz val="10"/>
      <color indexed="55"/>
      <name val="Arial"/>
      <family val="2"/>
    </font>
    <font>
      <sz val="8"/>
      <name val="Helvetica"/>
      <family val="2"/>
    </font>
    <font>
      <b/>
      <sz val="11"/>
      <name val="Webdings"/>
      <family val="1"/>
      <charset val="2"/>
    </font>
    <font>
      <b/>
      <sz val="10"/>
      <name val="Helvetica"/>
      <family val="2"/>
    </font>
    <font>
      <b/>
      <sz val="9"/>
      <name val="Helvetica"/>
      <family val="2"/>
    </font>
    <font>
      <sz val="11"/>
      <name val="Arial"/>
      <family val="2"/>
    </font>
    <font>
      <b/>
      <sz val="14"/>
      <color rgb="FF00B050"/>
      <name val="Verdana"/>
      <family val="2"/>
    </font>
    <font>
      <sz val="7"/>
      <color rgb="FF0000FF"/>
      <name val="Arial"/>
      <family val="2"/>
    </font>
    <font>
      <sz val="12"/>
      <color rgb="FF0000FF"/>
      <name val="Arial"/>
      <family val="2"/>
    </font>
    <font>
      <sz val="16"/>
      <name val="Arial"/>
      <family val="2"/>
    </font>
    <font>
      <b/>
      <sz val="11"/>
      <color indexed="10"/>
      <name val="Arial"/>
      <family val="2"/>
    </font>
    <font>
      <b/>
      <sz val="14"/>
      <color theme="0"/>
      <name val="MS Outlook"/>
      <charset val="2"/>
    </font>
    <font>
      <b/>
      <sz val="11"/>
      <color indexed="10"/>
      <name val="Wingdings 2"/>
      <family val="1"/>
      <charset val="2"/>
    </font>
    <font>
      <b/>
      <sz val="12"/>
      <color indexed="12"/>
      <name val="Arial"/>
      <family val="2"/>
    </font>
    <font>
      <sz val="8"/>
      <color indexed="55"/>
      <name val="Arial"/>
      <family val="2"/>
    </font>
    <font>
      <sz val="7"/>
      <color indexed="55"/>
      <name val="Arial"/>
      <family val="2"/>
    </font>
    <font>
      <sz val="8"/>
      <color indexed="23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sz val="10"/>
      <color rgb="FF0000FF"/>
      <name val="Arial"/>
      <family val="2"/>
    </font>
    <font>
      <b/>
      <sz val="20"/>
      <name val="Arial"/>
      <family val="2"/>
    </font>
    <font>
      <b/>
      <sz val="11"/>
      <color indexed="48"/>
      <name val="Wingdings 3"/>
      <family val="1"/>
      <charset val="2"/>
    </font>
    <font>
      <u/>
      <sz val="10"/>
      <name val="Arial"/>
      <family val="2"/>
    </font>
    <font>
      <sz val="12"/>
      <color indexed="55"/>
      <name val="Arial"/>
      <family val="2"/>
    </font>
    <font>
      <b/>
      <sz val="10"/>
      <color rgb="FFFF0000"/>
      <name val="Arial"/>
      <family val="2"/>
    </font>
    <font>
      <b/>
      <sz val="9"/>
      <color indexed="10"/>
      <name val="Arial"/>
      <family val="2"/>
    </font>
    <font>
      <sz val="11"/>
      <color theme="1"/>
      <name val="Arial"/>
      <family val="2"/>
    </font>
    <font>
      <b/>
      <sz val="14"/>
      <color rgb="FF3366FF"/>
      <name val="Wingdings 3"/>
      <family val="1"/>
      <charset val="2"/>
    </font>
    <font>
      <sz val="9"/>
      <name val="Helvetica"/>
      <family val="2"/>
    </font>
    <font>
      <sz val="9"/>
      <color indexed="10"/>
      <name val="Helvetica"/>
      <family val="2"/>
    </font>
    <font>
      <b/>
      <sz val="9"/>
      <color indexed="12"/>
      <name val="Arial"/>
      <family val="2"/>
    </font>
    <font>
      <b/>
      <sz val="14"/>
      <name val="MS Outlook"/>
      <charset val="2"/>
    </font>
    <font>
      <sz val="12"/>
      <color rgb="FFFF0000"/>
      <name val="Arial Black"/>
      <family val="2"/>
    </font>
    <font>
      <b/>
      <sz val="11"/>
      <color rgb="FF00B050"/>
      <name val="Verdana"/>
      <family val="2"/>
    </font>
    <font>
      <b/>
      <sz val="11"/>
      <color rgb="FF3366FF"/>
      <name val="Wingdings 3"/>
      <family val="1"/>
      <charset val="2"/>
    </font>
    <font>
      <b/>
      <sz val="22"/>
      <name val="Arial"/>
      <family val="2"/>
    </font>
    <font>
      <sz val="10"/>
      <color rgb="FF000099"/>
      <name val="Arial"/>
      <family val="2"/>
    </font>
    <font>
      <sz val="9"/>
      <color rgb="FF000066"/>
      <name val="Arial"/>
      <family val="2"/>
    </font>
    <font>
      <sz val="10"/>
      <color rgb="FF000066"/>
      <name val="Arial"/>
      <family val="2"/>
    </font>
    <font>
      <b/>
      <sz val="8"/>
      <name val="Arial"/>
      <family val="2"/>
    </font>
    <font>
      <b/>
      <sz val="10"/>
      <name val="Symbol"/>
      <family val="1"/>
      <charset val="2"/>
    </font>
    <font>
      <sz val="24"/>
      <color theme="0" tint="-0.34998626667073579"/>
      <name val="Cambria"/>
      <family val="1"/>
      <scheme val="major"/>
    </font>
    <font>
      <b/>
      <sz val="10"/>
      <color theme="4" tint="-0.249977111117893"/>
      <name val="Arial"/>
      <family val="2"/>
    </font>
    <font>
      <b/>
      <sz val="10"/>
      <color rgb="FFC00000"/>
      <name val="Arial"/>
      <family val="2"/>
    </font>
    <font>
      <b/>
      <sz val="10"/>
      <color theme="9" tint="-0.249977111117893"/>
      <name val="Arial"/>
      <family val="2"/>
    </font>
    <font>
      <sz val="8"/>
      <color theme="0" tint="-0.499984740745262"/>
      <name val="Arial"/>
      <family val="2"/>
    </font>
    <font>
      <b/>
      <sz val="9"/>
      <color rgb="FF0000FF"/>
      <name val="Arial"/>
      <family val="2"/>
    </font>
    <font>
      <b/>
      <sz val="16"/>
      <color theme="0"/>
      <name val="Arial"/>
      <family val="2"/>
    </font>
    <font>
      <b/>
      <sz val="22"/>
      <color theme="5"/>
      <name val="Arial"/>
      <family val="2"/>
    </font>
    <font>
      <sz val="16"/>
      <color theme="1"/>
      <name val="Wingdings"/>
      <charset val="2"/>
    </font>
    <font>
      <b/>
      <sz val="12"/>
      <color rgb="FF0033CC"/>
      <name val="Arial Black"/>
      <family val="2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781D"/>
        <bgColor indexed="64"/>
      </patternFill>
    </fill>
    <fill>
      <patternFill patternType="solid">
        <fgColor rgb="FF91AB0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A33DC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43"/>
        <bgColor indexed="42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theme="4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0" tint="-0.14993743705557422"/>
      </left>
      <right/>
      <top/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thin">
        <color theme="0" tint="-0.14993743705557422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6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/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2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2" fontId="0" fillId="0" borderId="3" xfId="0" applyNumberFormat="1" applyBorder="1"/>
    <xf numFmtId="0" fontId="2" fillId="0" borderId="0" xfId="0" applyFont="1" applyAlignment="1">
      <alignment horizontal="center"/>
    </xf>
    <xf numFmtId="2" fontId="3" fillId="0" borderId="3" xfId="0" applyNumberFormat="1" applyFont="1" applyFill="1" applyBorder="1"/>
    <xf numFmtId="0" fontId="3" fillId="0" borderId="0" xfId="0" applyFont="1" applyAlignment="1">
      <alignment horizontal="left"/>
    </xf>
    <xf numFmtId="2" fontId="0" fillId="0" borderId="0" xfId="0" applyNumberFormat="1"/>
    <xf numFmtId="49" fontId="0" fillId="0" borderId="0" xfId="0" applyNumberFormat="1"/>
    <xf numFmtId="0" fontId="0" fillId="0" borderId="0" xfId="0"/>
    <xf numFmtId="0" fontId="36" fillId="0" borderId="12" xfId="5" applyFont="1" applyFill="1" applyBorder="1" applyAlignment="1" applyProtection="1">
      <alignment horizontal="center" vertical="center"/>
      <protection locked="0"/>
    </xf>
    <xf numFmtId="0" fontId="63" fillId="0" borderId="9" xfId="4" applyFont="1" applyFill="1" applyBorder="1" applyAlignment="1" applyProtection="1">
      <alignment horizontal="center" vertical="center"/>
      <protection locked="0"/>
    </xf>
    <xf numFmtId="0" fontId="63" fillId="0" borderId="9" xfId="5" applyFont="1" applyFill="1" applyBorder="1" applyAlignment="1" applyProtection="1">
      <alignment horizontal="center" vertical="center"/>
      <protection locked="0"/>
    </xf>
    <xf numFmtId="49" fontId="1" fillId="0" borderId="3" xfId="4" applyNumberFormat="1" applyFill="1" applyBorder="1" applyAlignment="1" applyProtection="1">
      <alignment horizontal="center"/>
    </xf>
    <xf numFmtId="49" fontId="1" fillId="2" borderId="3" xfId="4" applyNumberFormat="1" applyFill="1" applyBorder="1" applyAlignment="1" applyProtection="1">
      <alignment horizontal="center"/>
      <protection locked="0"/>
    </xf>
    <xf numFmtId="49" fontId="1" fillId="0" borderId="3" xfId="4" applyNumberFormat="1" applyFill="1" applyBorder="1" applyAlignment="1" applyProtection="1">
      <alignment horizontal="center"/>
    </xf>
    <xf numFmtId="49" fontId="1" fillId="2" borderId="3" xfId="4" applyNumberFormat="1" applyFont="1" applyFill="1" applyBorder="1" applyAlignment="1" applyProtection="1">
      <alignment horizontal="center"/>
      <protection locked="0"/>
    </xf>
    <xf numFmtId="0" fontId="1" fillId="0" borderId="0" xfId="7"/>
    <xf numFmtId="0" fontId="10" fillId="0" borderId="43" xfId="7" applyFont="1" applyBorder="1" applyAlignment="1" applyProtection="1">
      <protection locked="0"/>
    </xf>
    <xf numFmtId="0" fontId="1" fillId="0" borderId="43" xfId="7" applyBorder="1" applyAlignment="1">
      <alignment horizontal="center"/>
    </xf>
    <xf numFmtId="0" fontId="1" fillId="0" borderId="0" xfId="7" applyAlignment="1">
      <alignment horizontal="center"/>
    </xf>
    <xf numFmtId="0" fontId="3" fillId="0" borderId="0" xfId="7" applyFont="1" applyAlignment="1">
      <alignment horizontal="left"/>
    </xf>
    <xf numFmtId="0" fontId="3" fillId="0" borderId="43" xfId="7" applyFont="1" applyBorder="1"/>
    <xf numFmtId="0" fontId="1" fillId="0" borderId="43" xfId="7" applyBorder="1"/>
    <xf numFmtId="0" fontId="3" fillId="0" borderId="0" xfId="7" applyFont="1"/>
    <xf numFmtId="0" fontId="0" fillId="0" borderId="44" xfId="7" applyFont="1" applyBorder="1" applyAlignment="1">
      <alignment horizontal="center"/>
    </xf>
    <xf numFmtId="0" fontId="0" fillId="0" borderId="44" xfId="7" applyFont="1" applyBorder="1" applyAlignment="1">
      <alignment wrapText="1"/>
    </xf>
    <xf numFmtId="0" fontId="0" fillId="0" borderId="45" xfId="7" applyFont="1" applyBorder="1"/>
    <xf numFmtId="49" fontId="0" fillId="13" borderId="45" xfId="7" applyNumberFormat="1" applyFont="1" applyFill="1" applyBorder="1" applyAlignment="1" applyProtection="1">
      <alignment horizontal="center"/>
      <protection locked="0"/>
    </xf>
    <xf numFmtId="49" fontId="1" fillId="0" borderId="45" xfId="7" applyNumberFormat="1" applyFill="1" applyBorder="1" applyAlignment="1" applyProtection="1">
      <alignment horizontal="center"/>
    </xf>
    <xf numFmtId="49" fontId="1" fillId="13" borderId="45" xfId="7" applyNumberFormat="1" applyFill="1" applyBorder="1" applyAlignment="1" applyProtection="1">
      <alignment horizontal="center"/>
      <protection locked="0"/>
    </xf>
    <xf numFmtId="0" fontId="1" fillId="0" borderId="44" xfId="7" applyBorder="1"/>
    <xf numFmtId="0" fontId="0" fillId="0" borderId="0" xfId="7" applyFont="1"/>
    <xf numFmtId="0" fontId="0" fillId="0" borderId="0" xfId="7" applyFont="1" applyAlignment="1">
      <alignment horizontal="center"/>
    </xf>
    <xf numFmtId="0" fontId="0" fillId="0" borderId="0" xfId="7" applyFont="1" applyAlignment="1">
      <alignment horizontal="right"/>
    </xf>
    <xf numFmtId="2" fontId="1" fillId="0" borderId="45" xfId="7" applyNumberFormat="1" applyBorder="1"/>
    <xf numFmtId="2" fontId="3" fillId="0" borderId="45" xfId="7" applyNumberFormat="1" applyFont="1" applyFill="1" applyBorder="1"/>
    <xf numFmtId="0" fontId="10" fillId="0" borderId="0" xfId="0" applyFont="1"/>
    <xf numFmtId="0" fontId="73" fillId="0" borderId="0" xfId="0" applyFont="1"/>
    <xf numFmtId="0" fontId="10" fillId="0" borderId="1" xfId="0" applyFont="1" applyBorder="1" applyAlignment="1" applyProtection="1"/>
    <xf numFmtId="0" fontId="10" fillId="0" borderId="43" xfId="7" applyFont="1" applyBorder="1" applyAlignment="1" applyProtection="1"/>
    <xf numFmtId="0" fontId="10" fillId="0" borderId="43" xfId="7" applyFont="1" applyBorder="1" applyAlignment="1" applyProtection="1">
      <alignment horizontal="left"/>
    </xf>
    <xf numFmtId="0" fontId="0" fillId="0" borderId="3" xfId="0" applyBorder="1" applyProtection="1"/>
    <xf numFmtId="2" fontId="0" fillId="0" borderId="3" xfId="0" applyNumberFormat="1" applyBorder="1" applyProtection="1"/>
    <xf numFmtId="49" fontId="1" fillId="13" borderId="45" xfId="7" applyNumberFormat="1" applyFont="1" applyFill="1" applyBorder="1" applyAlignment="1" applyProtection="1">
      <alignment horizontal="center"/>
      <protection locked="0"/>
    </xf>
    <xf numFmtId="0" fontId="1" fillId="0" borderId="0" xfId="4" applyFont="1" applyBorder="1" applyProtection="1">
      <protection locked="0"/>
    </xf>
    <xf numFmtId="0" fontId="35" fillId="0" borderId="9" xfId="4" applyFont="1" applyBorder="1" applyProtection="1">
      <protection locked="0"/>
    </xf>
    <xf numFmtId="0" fontId="35" fillId="0" borderId="9" xfId="4" applyFont="1" applyBorder="1" applyAlignment="1" applyProtection="1">
      <alignment horizontal="right" vertical="top" wrapText="1"/>
      <protection locked="0"/>
    </xf>
    <xf numFmtId="0" fontId="1" fillId="0" borderId="9" xfId="4" applyFont="1" applyBorder="1" applyProtection="1">
      <protection locked="0"/>
    </xf>
    <xf numFmtId="0" fontId="35" fillId="0" borderId="10" xfId="4" applyFont="1" applyBorder="1" applyAlignment="1" applyProtection="1">
      <alignment horizontal="right" vertical="top" wrapText="1"/>
      <protection locked="0"/>
    </xf>
    <xf numFmtId="0" fontId="40" fillId="0" borderId="9" xfId="4" applyFont="1" applyBorder="1" applyAlignment="1" applyProtection="1">
      <alignment horizontal="right" vertical="top" wrapText="1"/>
      <protection locked="0"/>
    </xf>
    <xf numFmtId="0" fontId="26" fillId="0" borderId="0" xfId="4" applyFont="1" applyBorder="1" applyAlignment="1" applyProtection="1">
      <alignment horizontal="right" vertical="top"/>
      <protection locked="0"/>
    </xf>
    <xf numFmtId="0" fontId="27" fillId="0" borderId="9" xfId="4" applyFont="1" applyBorder="1" applyAlignment="1" applyProtection="1">
      <alignment horizontal="center" vertical="center"/>
      <protection locked="0"/>
    </xf>
    <xf numFmtId="0" fontId="27" fillId="0" borderId="12" xfId="4" applyFont="1" applyBorder="1" applyAlignment="1" applyProtection="1">
      <alignment horizontal="center" vertical="center"/>
      <protection locked="0"/>
    </xf>
    <xf numFmtId="0" fontId="35" fillId="0" borderId="0" xfId="4" applyFont="1" applyFill="1" applyProtection="1">
      <protection locked="0"/>
    </xf>
    <xf numFmtId="0" fontId="42" fillId="0" borderId="12" xfId="4" applyFont="1" applyBorder="1" applyAlignment="1" applyProtection="1">
      <alignment horizontal="center" vertical="center"/>
      <protection locked="0"/>
    </xf>
    <xf numFmtId="0" fontId="35" fillId="0" borderId="9" xfId="4" applyFont="1" applyFill="1" applyBorder="1" applyAlignment="1" applyProtection="1">
      <alignment horizontal="right" vertical="top" wrapText="1"/>
      <protection locked="0"/>
    </xf>
    <xf numFmtId="0" fontId="35" fillId="0" borderId="9" xfId="4" applyFont="1" applyFill="1" applyBorder="1" applyProtection="1">
      <protection locked="0"/>
    </xf>
    <xf numFmtId="0" fontId="35" fillId="0" borderId="14" xfId="4" applyFont="1" applyBorder="1" applyProtection="1">
      <protection locked="0"/>
    </xf>
    <xf numFmtId="0" fontId="57" fillId="0" borderId="9" xfId="4" applyFont="1" applyBorder="1" applyAlignment="1" applyProtection="1">
      <alignment horizontal="center" vertical="center"/>
      <protection locked="0"/>
    </xf>
    <xf numFmtId="0" fontId="57" fillId="0" borderId="12" xfId="4" applyFont="1" applyBorder="1" applyAlignment="1" applyProtection="1">
      <alignment horizontal="center" vertical="center"/>
      <protection locked="0"/>
    </xf>
    <xf numFmtId="0" fontId="64" fillId="0" borderId="12" xfId="4" applyFont="1" applyBorder="1" applyAlignment="1" applyProtection="1">
      <alignment horizontal="center" vertical="center"/>
      <protection locked="0"/>
    </xf>
    <xf numFmtId="0" fontId="35" fillId="0" borderId="12" xfId="4" applyFont="1" applyBorder="1" applyProtection="1">
      <protection locked="0"/>
    </xf>
    <xf numFmtId="0" fontId="35" fillId="0" borderId="13" xfId="4" applyFont="1" applyBorder="1" applyProtection="1"/>
    <xf numFmtId="0" fontId="35" fillId="0" borderId="9" xfId="4" applyFont="1" applyBorder="1" applyAlignment="1" applyProtection="1">
      <alignment horizontal="right" vertical="top" wrapText="1"/>
    </xf>
    <xf numFmtId="0" fontId="35" fillId="0" borderId="13" xfId="4" applyFont="1" applyBorder="1" applyAlignment="1" applyProtection="1">
      <alignment horizontal="right" vertical="top" wrapText="1"/>
    </xf>
    <xf numFmtId="0" fontId="1" fillId="0" borderId="0" xfId="7" applyProtection="1"/>
    <xf numFmtId="0" fontId="1" fillId="0" borderId="0" xfId="7" applyAlignment="1" applyProtection="1">
      <alignment horizontal="center"/>
    </xf>
    <xf numFmtId="0" fontId="0" fillId="0" borderId="0" xfId="0" applyProtection="1"/>
    <xf numFmtId="0" fontId="3" fillId="0" borderId="0" xfId="7" applyFont="1" applyAlignment="1" applyProtection="1">
      <alignment horizontal="left"/>
    </xf>
    <xf numFmtId="0" fontId="3" fillId="0" borderId="43" xfId="7" applyFont="1" applyBorder="1" applyProtection="1"/>
    <xf numFmtId="0" fontId="1" fillId="0" borderId="43" xfId="7" applyBorder="1" applyAlignment="1" applyProtection="1">
      <alignment horizontal="center"/>
    </xf>
    <xf numFmtId="0" fontId="1" fillId="0" borderId="43" xfId="7" applyBorder="1" applyProtection="1"/>
    <xf numFmtId="0" fontId="3" fillId="0" borderId="0" xfId="7" applyFont="1" applyProtection="1"/>
    <xf numFmtId="0" fontId="0" fillId="0" borderId="44" xfId="7" applyFont="1" applyBorder="1" applyAlignment="1" applyProtection="1">
      <alignment horizontal="center"/>
    </xf>
    <xf numFmtId="0" fontId="0" fillId="0" borderId="44" xfId="7" applyFont="1" applyBorder="1" applyAlignment="1" applyProtection="1">
      <alignment horizontal="center" wrapText="1"/>
    </xf>
    <xf numFmtId="0" fontId="0" fillId="0" borderId="45" xfId="7" applyFont="1" applyBorder="1" applyProtection="1"/>
    <xf numFmtId="0" fontId="1" fillId="0" borderId="44" xfId="7" applyBorder="1" applyProtection="1"/>
    <xf numFmtId="0" fontId="0" fillId="0" borderId="45" xfId="7" applyFont="1" applyBorder="1" applyAlignment="1" applyProtection="1">
      <alignment wrapText="1"/>
    </xf>
    <xf numFmtId="0" fontId="0" fillId="0" borderId="0" xfId="7" applyFont="1" applyAlignment="1" applyProtection="1">
      <alignment vertical="center"/>
    </xf>
    <xf numFmtId="0" fontId="0" fillId="0" borderId="0" xfId="7" applyFont="1" applyAlignment="1" applyProtection="1">
      <alignment horizontal="center" vertical="center"/>
    </xf>
    <xf numFmtId="0" fontId="0" fillId="0" borderId="0" xfId="7" applyFont="1" applyAlignment="1" applyProtection="1">
      <alignment horizontal="right" vertical="center"/>
    </xf>
    <xf numFmtId="2" fontId="1" fillId="0" borderId="45" xfId="7" applyNumberFormat="1" applyBorder="1" applyProtection="1"/>
    <xf numFmtId="0" fontId="1" fillId="0" borderId="0" xfId="7" applyFont="1" applyAlignment="1" applyProtection="1">
      <alignment horizontal="right" vertical="center"/>
    </xf>
    <xf numFmtId="0" fontId="2" fillId="0" borderId="0" xfId="7" applyFont="1" applyAlignment="1" applyProtection="1">
      <alignment horizontal="center"/>
    </xf>
    <xf numFmtId="0" fontId="1" fillId="0" borderId="45" xfId="7" applyBorder="1" applyProtection="1"/>
    <xf numFmtId="0" fontId="3" fillId="0" borderId="0" xfId="7" applyFont="1" applyAlignment="1" applyProtection="1">
      <alignment horizontal="right"/>
    </xf>
    <xf numFmtId="2" fontId="3" fillId="0" borderId="45" xfId="7" applyNumberFormat="1" applyFont="1" applyFill="1" applyBorder="1" applyProtection="1"/>
    <xf numFmtId="0" fontId="0" fillId="0" borderId="0" xfId="7" applyFont="1" applyProtection="1"/>
    <xf numFmtId="0" fontId="0" fillId="0" borderId="0" xfId="7" applyFont="1" applyAlignment="1" applyProtection="1">
      <alignment horizontal="center"/>
    </xf>
    <xf numFmtId="0" fontId="0" fillId="0" borderId="0" xfId="7" applyFont="1" applyAlignment="1" applyProtection="1">
      <alignment horizontal="right"/>
    </xf>
    <xf numFmtId="0" fontId="1" fillId="0" borderId="0" xfId="7" applyFont="1" applyAlignment="1" applyProtection="1">
      <alignment horizontal="right"/>
    </xf>
    <xf numFmtId="0" fontId="5" fillId="0" borderId="0" xfId="7" applyFont="1" applyAlignment="1" applyProtection="1"/>
    <xf numFmtId="0" fontId="1" fillId="0" borderId="53" xfId="4" applyFont="1" applyBorder="1" applyProtection="1">
      <protection locked="0"/>
    </xf>
    <xf numFmtId="0" fontId="1" fillId="0" borderId="0" xfId="4" applyFont="1" applyBorder="1" applyProtection="1"/>
    <xf numFmtId="0" fontId="71" fillId="0" borderId="0" xfId="4" applyFont="1" applyBorder="1" applyProtection="1"/>
    <xf numFmtId="0" fontId="24" fillId="0" borderId="0" xfId="4" applyFont="1" applyAlignment="1" applyProtection="1"/>
    <xf numFmtId="0" fontId="50" fillId="0" borderId="0" xfId="4" applyFont="1" applyAlignment="1" applyProtection="1"/>
    <xf numFmtId="0" fontId="1" fillId="0" borderId="0" xfId="4" applyProtection="1"/>
    <xf numFmtId="0" fontId="8" fillId="0" borderId="0" xfId="0" applyFont="1" applyBorder="1" applyProtection="1"/>
    <xf numFmtId="0" fontId="18" fillId="0" borderId="0" xfId="0" applyFont="1" applyBorder="1" applyProtection="1"/>
    <xf numFmtId="0" fontId="39" fillId="0" borderId="0" xfId="4" applyFont="1" applyBorder="1" applyAlignment="1" applyProtection="1">
      <alignment wrapText="1"/>
    </xf>
    <xf numFmtId="0" fontId="1" fillId="0" borderId="0" xfId="4" applyFont="1" applyBorder="1" applyAlignment="1" applyProtection="1"/>
    <xf numFmtId="0" fontId="35" fillId="0" borderId="0" xfId="4" applyFont="1" applyBorder="1" applyAlignment="1" applyProtection="1">
      <alignment horizontal="right" vertical="top"/>
    </xf>
    <xf numFmtId="0" fontId="1" fillId="0" borderId="9" xfId="4" applyFont="1" applyBorder="1" applyProtection="1"/>
    <xf numFmtId="0" fontId="35" fillId="0" borderId="11" xfId="4" applyFont="1" applyBorder="1" applyAlignment="1" applyProtection="1">
      <alignment horizontal="right" vertical="top" wrapText="1"/>
    </xf>
    <xf numFmtId="0" fontId="19" fillId="4" borderId="9" xfId="4" applyFont="1" applyFill="1" applyBorder="1" applyAlignment="1" applyProtection="1">
      <alignment horizontal="center" vertical="center"/>
    </xf>
    <xf numFmtId="0" fontId="48" fillId="0" borderId="13" xfId="4" applyFont="1" applyBorder="1" applyAlignment="1" applyProtection="1">
      <alignment horizontal="right" vertical="top" wrapText="1"/>
    </xf>
    <xf numFmtId="0" fontId="21" fillId="4" borderId="12" xfId="4" applyFont="1" applyFill="1" applyBorder="1" applyAlignment="1" applyProtection="1">
      <alignment horizontal="center" vertical="center"/>
    </xf>
    <xf numFmtId="0" fontId="70" fillId="12" borderId="9" xfId="4" applyFont="1" applyFill="1" applyBorder="1" applyProtection="1"/>
    <xf numFmtId="0" fontId="35" fillId="0" borderId="17" xfId="4" applyFont="1" applyBorder="1" applyAlignment="1" applyProtection="1">
      <alignment horizontal="right" vertical="top" wrapText="1"/>
    </xf>
    <xf numFmtId="0" fontId="1" fillId="0" borderId="17" xfId="4" applyFont="1" applyBorder="1" applyProtection="1"/>
    <xf numFmtId="17" fontId="8" fillId="0" borderId="0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20" fillId="0" borderId="0" xfId="4" applyFont="1" applyBorder="1" applyAlignment="1" applyProtection="1">
      <alignment horizontal="right" vertical="top"/>
    </xf>
    <xf numFmtId="0" fontId="25" fillId="0" borderId="0" xfId="4" applyFont="1" applyProtection="1"/>
    <xf numFmtId="0" fontId="26" fillId="0" borderId="0" xfId="4" applyFont="1" applyBorder="1" applyAlignment="1" applyProtection="1">
      <alignment horizontal="right" vertical="top"/>
    </xf>
    <xf numFmtId="0" fontId="25" fillId="0" borderId="0" xfId="4" applyFont="1" applyBorder="1" applyProtection="1"/>
    <xf numFmtId="0" fontId="1" fillId="0" borderId="0" xfId="4" applyBorder="1" applyProtection="1"/>
    <xf numFmtId="0" fontId="39" fillId="0" borderId="0" xfId="4" applyFont="1" applyBorder="1" applyAlignment="1" applyProtection="1"/>
    <xf numFmtId="0" fontId="27" fillId="0" borderId="9" xfId="4" applyFont="1" applyBorder="1" applyAlignment="1" applyProtection="1">
      <alignment horizontal="center" vertical="center"/>
    </xf>
    <xf numFmtId="0" fontId="35" fillId="0" borderId="13" xfId="4" applyFont="1" applyFill="1" applyBorder="1" applyAlignment="1" applyProtection="1">
      <alignment horizontal="right" vertical="top" wrapText="1"/>
    </xf>
    <xf numFmtId="0" fontId="48" fillId="0" borderId="13" xfId="4" applyFont="1" applyFill="1" applyBorder="1" applyAlignment="1" applyProtection="1">
      <alignment horizontal="right" vertical="top" wrapText="1"/>
    </xf>
    <xf numFmtId="0" fontId="35" fillId="0" borderId="18" xfId="4" applyFont="1" applyBorder="1" applyAlignment="1" applyProtection="1">
      <alignment horizontal="right" vertical="top" wrapText="1"/>
    </xf>
    <xf numFmtId="0" fontId="35" fillId="0" borderId="11" xfId="4" applyFont="1" applyFill="1" applyBorder="1" applyAlignment="1" applyProtection="1">
      <alignment horizontal="right" vertical="top" wrapText="1"/>
    </xf>
    <xf numFmtId="0" fontId="67" fillId="0" borderId="17" xfId="4" applyFont="1" applyBorder="1" applyAlignment="1" applyProtection="1">
      <alignment horizontal="left" vertical="top"/>
    </xf>
    <xf numFmtId="0" fontId="0" fillId="0" borderId="17" xfId="0" applyBorder="1" applyAlignment="1" applyProtection="1">
      <alignment vertical="top"/>
    </xf>
    <xf numFmtId="0" fontId="20" fillId="0" borderId="0" xfId="4" applyFont="1" applyBorder="1" applyAlignment="1" applyProtection="1">
      <alignment horizontal="left" vertical="top"/>
    </xf>
    <xf numFmtId="0" fontId="67" fillId="0" borderId="0" xfId="4" applyFont="1" applyBorder="1" applyAlignment="1" applyProtection="1">
      <alignment horizontal="left" vertical="top"/>
    </xf>
    <xf numFmtId="0" fontId="0" fillId="0" borderId="0" xfId="0" applyBorder="1" applyAlignment="1" applyProtection="1">
      <alignment vertical="top"/>
    </xf>
    <xf numFmtId="0" fontId="1" fillId="0" borderId="0" xfId="4" applyFont="1" applyBorder="1" applyAlignment="1" applyProtection="1">
      <alignment horizontal="center" wrapText="1"/>
    </xf>
    <xf numFmtId="0" fontId="18" fillId="0" borderId="0" xfId="4" applyFont="1" applyProtection="1"/>
    <xf numFmtId="17" fontId="1" fillId="0" borderId="0" xfId="4" applyNumberFormat="1" applyFont="1" applyBorder="1" applyProtection="1"/>
    <xf numFmtId="0" fontId="35" fillId="0" borderId="9" xfId="4" applyFont="1" applyFill="1" applyBorder="1" applyAlignment="1" applyProtection="1">
      <alignment horizontal="right" vertical="top" wrapText="1"/>
    </xf>
    <xf numFmtId="0" fontId="35" fillId="0" borderId="15" xfId="4" applyFont="1" applyFill="1" applyBorder="1" applyAlignment="1" applyProtection="1">
      <alignment horizontal="right" vertical="top" wrapText="1"/>
    </xf>
    <xf numFmtId="0" fontId="35" fillId="0" borderId="13" xfId="4" applyFont="1" applyFill="1" applyBorder="1" applyAlignment="1" applyProtection="1">
      <alignment horizontal="right" vertical="top"/>
    </xf>
    <xf numFmtId="0" fontId="35" fillId="0" borderId="15" xfId="4" applyFont="1" applyBorder="1" applyAlignment="1" applyProtection="1">
      <alignment horizontal="right" vertical="top" wrapText="1"/>
    </xf>
    <xf numFmtId="0" fontId="35" fillId="0" borderId="12" xfId="4" applyFont="1" applyBorder="1" applyAlignment="1" applyProtection="1">
      <alignment horizontal="right" vertical="top" wrapText="1"/>
    </xf>
    <xf numFmtId="0" fontId="1" fillId="0" borderId="0" xfId="4" applyBorder="1" applyAlignment="1" applyProtection="1"/>
    <xf numFmtId="0" fontId="1" fillId="0" borderId="13" xfId="4" applyFont="1" applyBorder="1" applyAlignment="1" applyProtection="1">
      <alignment horizontal="right" vertical="top"/>
    </xf>
    <xf numFmtId="0" fontId="40" fillId="0" borderId="13" xfId="4" applyFont="1" applyBorder="1" applyAlignment="1" applyProtection="1">
      <alignment horizontal="right" vertical="top" wrapText="1"/>
    </xf>
    <xf numFmtId="0" fontId="68" fillId="0" borderId="0" xfId="4" applyFont="1" applyAlignment="1" applyProtection="1"/>
    <xf numFmtId="0" fontId="68" fillId="0" borderId="0" xfId="0" applyFont="1" applyAlignment="1" applyProtection="1"/>
    <xf numFmtId="0" fontId="49" fillId="0" borderId="0" xfId="4" applyFont="1" applyBorder="1" applyAlignment="1" applyProtection="1">
      <alignment vertical="top"/>
    </xf>
    <xf numFmtId="0" fontId="37" fillId="0" borderId="0" xfId="4" applyFont="1" applyBorder="1" applyAlignment="1" applyProtection="1">
      <alignment horizontal="right" vertical="top"/>
    </xf>
    <xf numFmtId="0" fontId="52" fillId="0" borderId="0" xfId="4" applyFont="1" applyBorder="1" applyAlignment="1" applyProtection="1">
      <alignment horizontal="center"/>
    </xf>
    <xf numFmtId="0" fontId="1" fillId="0" borderId="0" xfId="4" applyFont="1" applyBorder="1" applyAlignment="1" applyProtection="1">
      <alignment horizontal="center"/>
    </xf>
    <xf numFmtId="0" fontId="1" fillId="0" borderId="0" xfId="4" applyFont="1" applyAlignment="1" applyProtection="1">
      <alignment horizontal="left"/>
    </xf>
    <xf numFmtId="0" fontId="1" fillId="0" borderId="0" xfId="4" applyFont="1" applyProtection="1"/>
    <xf numFmtId="0" fontId="1" fillId="0" borderId="0" xfId="4" applyAlignment="1" applyProtection="1">
      <alignment horizontal="left"/>
    </xf>
    <xf numFmtId="0" fontId="1" fillId="0" borderId="0" xfId="4" applyFont="1" applyFill="1" applyBorder="1" applyAlignment="1" applyProtection="1"/>
    <xf numFmtId="0" fontId="1" fillId="0" borderId="0" xfId="4" applyFont="1" applyFill="1" applyBorder="1" applyAlignment="1" applyProtection="1">
      <alignment horizontal="left"/>
    </xf>
    <xf numFmtId="0" fontId="1" fillId="0" borderId="0" xfId="4" applyFont="1" applyFill="1" applyBorder="1" applyProtection="1"/>
    <xf numFmtId="0" fontId="1" fillId="0" borderId="0" xfId="4" quotePrefix="1" applyFont="1" applyFill="1" applyBorder="1" applyAlignment="1" applyProtection="1">
      <alignment horizontal="left"/>
    </xf>
    <xf numFmtId="0" fontId="1" fillId="0" borderId="0" xfId="4" applyFont="1" applyFill="1" applyBorder="1" applyAlignment="1" applyProtection="1">
      <alignment horizontal="justify" vertical="top"/>
    </xf>
    <xf numFmtId="0" fontId="1" fillId="0" borderId="0" xfId="4" applyFont="1" applyFill="1" applyBorder="1" applyAlignment="1" applyProtection="1">
      <alignment horizontal="right" vertical="top"/>
    </xf>
    <xf numFmtId="0" fontId="1" fillId="0" borderId="0" xfId="4" applyFill="1" applyBorder="1" applyProtection="1"/>
    <xf numFmtId="0" fontId="45" fillId="0" borderId="0" xfId="4" applyFont="1" applyBorder="1" applyAlignment="1" applyProtection="1"/>
    <xf numFmtId="0" fontId="30" fillId="0" borderId="0" xfId="4" applyFont="1" applyBorder="1" applyAlignment="1" applyProtection="1"/>
    <xf numFmtId="0" fontId="45" fillId="0" borderId="0" xfId="4" applyFont="1" applyBorder="1" applyAlignment="1" applyProtection="1">
      <alignment horizontal="right"/>
    </xf>
    <xf numFmtId="0" fontId="45" fillId="0" borderId="0" xfId="4" applyFont="1" applyFill="1" applyBorder="1" applyAlignment="1" applyProtection="1">
      <alignment horizontal="center"/>
    </xf>
    <xf numFmtId="0" fontId="45" fillId="0" borderId="0" xfId="4" applyFont="1" applyBorder="1" applyAlignment="1" applyProtection="1">
      <alignment horizontal="center"/>
    </xf>
    <xf numFmtId="0" fontId="30" fillId="0" borderId="0" xfId="4" applyFont="1" applyProtection="1"/>
    <xf numFmtId="0" fontId="44" fillId="0" borderId="0" xfId="4" applyFont="1" applyProtection="1"/>
    <xf numFmtId="0" fontId="45" fillId="0" borderId="16" xfId="4" applyFont="1" applyBorder="1" applyAlignment="1" applyProtection="1">
      <alignment horizontal="center"/>
    </xf>
    <xf numFmtId="0" fontId="54" fillId="0" borderId="0" xfId="2" applyFont="1" applyBorder="1" applyProtection="1"/>
    <xf numFmtId="16" fontId="54" fillId="0" borderId="0" xfId="2" applyNumberFormat="1" applyFont="1" applyBorder="1" applyAlignment="1" applyProtection="1">
      <alignment horizontal="center"/>
    </xf>
    <xf numFmtId="16" fontId="55" fillId="0" borderId="0" xfId="2" applyNumberFormat="1" applyFont="1" applyBorder="1" applyAlignment="1" applyProtection="1">
      <alignment horizontal="center"/>
    </xf>
    <xf numFmtId="0" fontId="18" fillId="0" borderId="0" xfId="4" applyFont="1" applyFill="1" applyBorder="1" applyProtection="1"/>
    <xf numFmtId="0" fontId="1" fillId="0" borderId="0" xfId="4" quotePrefix="1" applyFont="1" applyAlignment="1" applyProtection="1">
      <alignment horizontal="left"/>
    </xf>
    <xf numFmtId="0" fontId="30" fillId="0" borderId="24" xfId="4" applyFont="1" applyBorder="1" applyAlignment="1" applyProtection="1"/>
    <xf numFmtId="0" fontId="44" fillId="0" borderId="24" xfId="4" applyFont="1" applyBorder="1" applyProtection="1"/>
    <xf numFmtId="0" fontId="1" fillId="0" borderId="47" xfId="4" applyFont="1" applyBorder="1" applyProtection="1"/>
    <xf numFmtId="0" fontId="53" fillId="0" borderId="24" xfId="4" applyFont="1" applyBorder="1" applyAlignment="1" applyProtection="1">
      <alignment horizontal="center"/>
    </xf>
    <xf numFmtId="0" fontId="45" fillId="0" borderId="24" xfId="4" applyFont="1" applyBorder="1" applyAlignment="1" applyProtection="1">
      <alignment horizontal="center"/>
    </xf>
    <xf numFmtId="0" fontId="46" fillId="0" borderId="24" xfId="4" applyFont="1" applyBorder="1" applyProtection="1"/>
    <xf numFmtId="0" fontId="35" fillId="0" borderId="0" xfId="2" applyFont="1" applyBorder="1" applyAlignment="1" applyProtection="1"/>
    <xf numFmtId="0" fontId="35" fillId="0" borderId="0" xfId="2" applyFont="1" applyBorder="1" applyAlignment="1" applyProtection="1">
      <alignment horizontal="center"/>
    </xf>
    <xf numFmtId="0" fontId="56" fillId="0" borderId="0" xfId="2" applyNumberFormat="1" applyFont="1" applyFill="1" applyBorder="1" applyAlignment="1" applyProtection="1">
      <alignment horizontal="center"/>
    </xf>
    <xf numFmtId="0" fontId="1" fillId="0" borderId="0" xfId="4" applyFont="1" applyFill="1" applyBorder="1" applyAlignment="1" applyProtection="1">
      <alignment horizontal="center" wrapText="1"/>
    </xf>
    <xf numFmtId="0" fontId="18" fillId="0" borderId="0" xfId="5" applyFont="1" applyFill="1" applyBorder="1" applyProtection="1"/>
    <xf numFmtId="0" fontId="1" fillId="0" borderId="0" xfId="5" quotePrefix="1" applyFill="1" applyBorder="1" applyProtection="1"/>
    <xf numFmtId="0" fontId="29" fillId="0" borderId="0" xfId="4" applyFont="1" applyBorder="1" applyAlignment="1" applyProtection="1">
      <alignment horizontal="left"/>
    </xf>
    <xf numFmtId="0" fontId="44" fillId="0" borderId="0" xfId="4" applyFont="1" applyBorder="1" applyProtection="1"/>
    <xf numFmtId="0" fontId="53" fillId="0" borderId="0" xfId="4" applyFont="1" applyBorder="1" applyAlignment="1" applyProtection="1">
      <alignment horizontal="center"/>
    </xf>
    <xf numFmtId="0" fontId="46" fillId="0" borderId="0" xfId="4" applyFont="1" applyBorder="1" applyProtection="1"/>
    <xf numFmtId="0" fontId="1" fillId="0" borderId="0" xfId="4" applyFont="1" applyBorder="1" applyAlignment="1" applyProtection="1">
      <alignment horizontal="left"/>
    </xf>
    <xf numFmtId="0" fontId="58" fillId="0" borderId="0" xfId="4" applyFont="1" applyProtection="1"/>
    <xf numFmtId="0" fontId="59" fillId="0" borderId="0" xfId="4" applyFont="1" applyProtection="1"/>
    <xf numFmtId="0" fontId="31" fillId="0" borderId="0" xfId="4" applyFont="1" applyBorder="1" applyAlignment="1" applyProtection="1">
      <alignment vertical="center"/>
    </xf>
    <xf numFmtId="0" fontId="31" fillId="0" borderId="32" xfId="4" applyFont="1" applyBorder="1" applyAlignment="1" applyProtection="1">
      <alignment vertical="center"/>
    </xf>
    <xf numFmtId="0" fontId="14" fillId="0" borderId="0" xfId="4" applyFont="1" applyProtection="1"/>
    <xf numFmtId="0" fontId="8" fillId="0" borderId="21" xfId="4" applyFont="1" applyBorder="1" applyAlignment="1" applyProtection="1"/>
    <xf numFmtId="0" fontId="8" fillId="0" borderId="12" xfId="4" applyFont="1" applyBorder="1" applyAlignment="1" applyProtection="1"/>
    <xf numFmtId="0" fontId="2" fillId="0" borderId="0" xfId="4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8" fillId="0" borderId="23" xfId="4" applyFont="1" applyBorder="1" applyAlignment="1" applyProtection="1"/>
    <xf numFmtId="0" fontId="8" fillId="0" borderId="0" xfId="4" applyFont="1" applyBorder="1" applyProtection="1"/>
    <xf numFmtId="0" fontId="8" fillId="0" borderId="23" xfId="4" applyFont="1" applyFill="1" applyBorder="1" applyAlignment="1" applyProtection="1">
      <alignment horizontal="left"/>
    </xf>
    <xf numFmtId="0" fontId="8" fillId="0" borderId="26" xfId="4" applyFont="1" applyFill="1" applyBorder="1" applyAlignment="1" applyProtection="1">
      <alignment horizontal="left"/>
    </xf>
    <xf numFmtId="0" fontId="31" fillId="0" borderId="34" xfId="4" applyFont="1" applyBorder="1" applyAlignment="1" applyProtection="1">
      <alignment vertical="center"/>
    </xf>
    <xf numFmtId="0" fontId="31" fillId="0" borderId="35" xfId="4" applyFont="1" applyBorder="1" applyAlignment="1" applyProtection="1">
      <alignment vertical="center"/>
    </xf>
    <xf numFmtId="0" fontId="75" fillId="0" borderId="0" xfId="4" applyFont="1" applyBorder="1" applyProtection="1"/>
    <xf numFmtId="0" fontId="45" fillId="14" borderId="24" xfId="4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/>
    <xf numFmtId="0" fontId="1" fillId="3" borderId="5" xfId="0" applyFont="1" applyFill="1" applyBorder="1" applyAlignment="1" applyProtection="1">
      <alignment horizontal="center"/>
    </xf>
    <xf numFmtId="0" fontId="1" fillId="3" borderId="5" xfId="0" applyFont="1" applyFill="1" applyBorder="1" applyProtection="1"/>
    <xf numFmtId="0" fontId="8" fillId="3" borderId="5" xfId="0" applyFont="1" applyFill="1" applyBorder="1" applyProtection="1"/>
    <xf numFmtId="0" fontId="8" fillId="3" borderId="5" xfId="0" applyFont="1" applyFill="1" applyBorder="1" applyAlignment="1" applyProtection="1">
      <alignment horizontal="center"/>
    </xf>
    <xf numFmtId="0" fontId="8" fillId="3" borderId="6" xfId="0" applyFont="1" applyFill="1" applyBorder="1" applyProtection="1"/>
    <xf numFmtId="0" fontId="8" fillId="0" borderId="0" xfId="0" applyFont="1" applyProtection="1"/>
    <xf numFmtId="0" fontId="1" fillId="3" borderId="20" xfId="0" applyFont="1" applyFill="1" applyBorder="1" applyProtection="1"/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Protection="1"/>
    <xf numFmtId="0" fontId="9" fillId="3" borderId="1" xfId="0" applyFont="1" applyFill="1" applyBorder="1" applyAlignment="1" applyProtection="1">
      <alignment horizontal="center"/>
    </xf>
    <xf numFmtId="0" fontId="8" fillId="3" borderId="1" xfId="0" applyFont="1" applyFill="1" applyBorder="1" applyAlignment="1" applyProtection="1">
      <alignment horizontal="center"/>
    </xf>
    <xf numFmtId="0" fontId="8" fillId="3" borderId="7" xfId="0" applyFont="1" applyFill="1" applyBorder="1" applyProtection="1"/>
    <xf numFmtId="0" fontId="1" fillId="0" borderId="0" xfId="0" applyFont="1" applyBorder="1" applyProtection="1"/>
    <xf numFmtId="0" fontId="8" fillId="0" borderId="0" xfId="0" applyFont="1" applyAlignment="1" applyProtection="1">
      <alignment horizontal="center"/>
    </xf>
    <xf numFmtId="0" fontId="3" fillId="0" borderId="51" xfId="0" applyFont="1" applyBorder="1" applyProtection="1"/>
    <xf numFmtId="0" fontId="54" fillId="0" borderId="51" xfId="0" applyFont="1" applyBorder="1" applyAlignment="1" applyProtection="1">
      <alignment horizontal="left"/>
    </xf>
    <xf numFmtId="0" fontId="8" fillId="0" borderId="51" xfId="0" applyFont="1" applyBorder="1" applyProtection="1"/>
    <xf numFmtId="0" fontId="8" fillId="0" borderId="51" xfId="0" applyFont="1" applyBorder="1" applyAlignment="1" applyProtection="1">
      <alignment horizontal="center"/>
    </xf>
    <xf numFmtId="0" fontId="3" fillId="0" borderId="0" xfId="0" applyFont="1" applyProtection="1"/>
    <xf numFmtId="0" fontId="8" fillId="0" borderId="52" xfId="0" applyFont="1" applyBorder="1" applyAlignment="1" applyProtection="1">
      <alignment horizontal="center"/>
    </xf>
    <xf numFmtId="2" fontId="8" fillId="0" borderId="52" xfId="0" applyNumberFormat="1" applyFont="1" applyBorder="1" applyAlignment="1" applyProtection="1">
      <alignment horizontal="center"/>
    </xf>
    <xf numFmtId="0" fontId="54" fillId="0" borderId="0" xfId="0" applyFont="1" applyProtection="1"/>
    <xf numFmtId="0" fontId="8" fillId="0" borderId="0" xfId="0" applyFont="1" applyAlignment="1" applyProtection="1">
      <alignment wrapText="1"/>
    </xf>
    <xf numFmtId="0" fontId="15" fillId="0" borderId="0" xfId="0" applyFont="1" applyAlignment="1" applyProtection="1">
      <alignment wrapText="1"/>
    </xf>
    <xf numFmtId="2" fontId="15" fillId="0" borderId="0" xfId="0" applyNumberFormat="1" applyFont="1" applyAlignment="1" applyProtection="1">
      <alignment horizontal="center"/>
    </xf>
    <xf numFmtId="2" fontId="15" fillId="0" borderId="0" xfId="0" applyNumberFormat="1" applyFont="1" applyFill="1" applyAlignment="1" applyProtection="1">
      <alignment horizontal="center"/>
    </xf>
    <xf numFmtId="0" fontId="3" fillId="0" borderId="1" xfId="0" applyFont="1" applyBorder="1" applyProtection="1"/>
    <xf numFmtId="0" fontId="11" fillId="0" borderId="1" xfId="0" applyFont="1" applyBorder="1" applyAlignment="1" applyProtection="1">
      <alignment horizontal="left"/>
    </xf>
    <xf numFmtId="0" fontId="8" fillId="0" borderId="1" xfId="0" applyFont="1" applyBorder="1" applyProtection="1"/>
    <xf numFmtId="0" fontId="8" fillId="0" borderId="1" xfId="0" applyFont="1" applyBorder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15" fillId="0" borderId="0" xfId="0" applyFont="1" applyProtection="1"/>
    <xf numFmtId="0" fontId="8" fillId="0" borderId="8" xfId="0" applyFont="1" applyBorder="1" applyAlignment="1" applyProtection="1">
      <alignment horizontal="center"/>
    </xf>
    <xf numFmtId="2" fontId="8" fillId="0" borderId="8" xfId="0" applyNumberFormat="1" applyFont="1" applyBorder="1" applyAlignment="1" applyProtection="1">
      <alignment horizontal="center"/>
    </xf>
    <xf numFmtId="0" fontId="11" fillId="0" borderId="0" xfId="0" applyFont="1" applyProtection="1"/>
    <xf numFmtId="2" fontId="15" fillId="0" borderId="8" xfId="0" applyNumberFormat="1" applyFont="1" applyFill="1" applyBorder="1" applyAlignment="1" applyProtection="1">
      <alignment horizontal="center"/>
    </xf>
    <xf numFmtId="0" fontId="11" fillId="0" borderId="43" xfId="7" applyFont="1" applyBorder="1" applyAlignment="1" applyProtection="1">
      <alignment horizontal="left"/>
    </xf>
    <xf numFmtId="0" fontId="8" fillId="0" borderId="43" xfId="7" applyFont="1" applyBorder="1" applyProtection="1"/>
    <xf numFmtId="0" fontId="8" fillId="0" borderId="43" xfId="7" applyFont="1" applyBorder="1" applyAlignment="1" applyProtection="1">
      <alignment horizontal="center"/>
    </xf>
    <xf numFmtId="0" fontId="15" fillId="0" borderId="0" xfId="7" applyFont="1" applyAlignment="1" applyProtection="1">
      <alignment horizontal="center"/>
    </xf>
    <xf numFmtId="0" fontId="15" fillId="0" borderId="0" xfId="7" applyFont="1" applyProtection="1"/>
    <xf numFmtId="0" fontId="8" fillId="0" borderId="0" xfId="7" applyFont="1" applyAlignment="1" applyProtection="1">
      <alignment horizontal="center"/>
    </xf>
    <xf numFmtId="0" fontId="8" fillId="0" borderId="0" xfId="7" applyFont="1" applyProtection="1"/>
    <xf numFmtId="0" fontId="8" fillId="0" borderId="48" xfId="7" applyFont="1" applyBorder="1" applyAlignment="1" applyProtection="1">
      <alignment horizontal="center"/>
    </xf>
    <xf numFmtId="0" fontId="12" fillId="0" borderId="0" xfId="7" applyFont="1" applyBorder="1" applyAlignment="1" applyProtection="1">
      <alignment horizontal="right"/>
    </xf>
    <xf numFmtId="0" fontId="12" fillId="0" borderId="0" xfId="7" applyFont="1" applyAlignment="1" applyProtection="1">
      <alignment horizontal="right"/>
    </xf>
    <xf numFmtId="0" fontId="8" fillId="0" borderId="50" xfId="7" applyFont="1" applyBorder="1" applyAlignment="1" applyProtection="1">
      <alignment horizontal="center"/>
    </xf>
    <xf numFmtId="0" fontId="8" fillId="0" borderId="48" xfId="0" applyFont="1" applyBorder="1" applyAlignment="1" applyProtection="1">
      <alignment horizontal="center"/>
    </xf>
    <xf numFmtId="2" fontId="8" fillId="0" borderId="48" xfId="7" applyNumberFormat="1" applyFont="1" applyBorder="1" applyAlignment="1" applyProtection="1">
      <alignment horizontal="center"/>
    </xf>
    <xf numFmtId="0" fontId="11" fillId="0" borderId="0" xfId="7" applyFont="1" applyProtection="1"/>
    <xf numFmtId="0" fontId="8" fillId="0" borderId="0" xfId="7" applyFont="1" applyAlignment="1" applyProtection="1">
      <alignment wrapText="1"/>
    </xf>
    <xf numFmtId="0" fontId="8" fillId="0" borderId="49" xfId="7" applyFont="1" applyBorder="1" applyAlignment="1" applyProtection="1">
      <alignment horizontal="center"/>
    </xf>
    <xf numFmtId="0" fontId="15" fillId="0" borderId="0" xfId="7" applyFont="1" applyAlignment="1" applyProtection="1">
      <alignment wrapText="1"/>
    </xf>
    <xf numFmtId="2" fontId="15" fillId="0" borderId="48" xfId="7" applyNumberFormat="1" applyFont="1" applyFill="1" applyBorder="1" applyAlignment="1" applyProtection="1">
      <alignment horizontal="center"/>
    </xf>
    <xf numFmtId="2" fontId="15" fillId="0" borderId="0" xfId="7" applyNumberFormat="1" applyFont="1" applyFill="1" applyAlignment="1" applyProtection="1">
      <alignment horizontal="center"/>
    </xf>
    <xf numFmtId="0" fontId="2" fillId="0" borderId="0" xfId="0" applyFont="1" applyBorder="1" applyAlignment="1" applyProtection="1">
      <alignment horizontal="center" vertical="top"/>
    </xf>
    <xf numFmtId="49" fontId="8" fillId="0" borderId="0" xfId="0" applyNumberFormat="1" applyFont="1" applyAlignment="1" applyProtection="1">
      <alignment horizontal="center"/>
    </xf>
    <xf numFmtId="0" fontId="1" fillId="0" borderId="45" xfId="7" applyFill="1" applyBorder="1" applyProtection="1"/>
    <xf numFmtId="0" fontId="2" fillId="0" borderId="45" xfId="7" applyFont="1" applyBorder="1" applyAlignment="1" applyProtection="1">
      <alignment wrapText="1"/>
    </xf>
    <xf numFmtId="0" fontId="0" fillId="0" borderId="1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3" xfId="0" applyFont="1" applyBorder="1" applyProtection="1"/>
    <xf numFmtId="0" fontId="0" fillId="0" borderId="3" xfId="0" applyBorder="1" applyAlignment="1" applyProtection="1">
      <alignment wrapText="1"/>
    </xf>
    <xf numFmtId="0" fontId="1" fillId="0" borderId="0" xfId="0" applyFont="1" applyProtection="1"/>
    <xf numFmtId="0" fontId="0" fillId="0" borderId="45" xfId="7" applyFont="1" applyBorder="1" applyProtection="1">
      <protection locked="0"/>
    </xf>
    <xf numFmtId="0" fontId="0" fillId="0" borderId="54" xfId="7" applyFont="1" applyFill="1" applyBorder="1" applyProtection="1">
      <protection locked="0"/>
    </xf>
    <xf numFmtId="49" fontId="1" fillId="13" borderId="0" xfId="7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0" fillId="0" borderId="44" xfId="7" applyFont="1" applyBorder="1"/>
    <xf numFmtId="0" fontId="1" fillId="0" borderId="45" xfId="7" applyFont="1" applyBorder="1" applyProtection="1">
      <protection locked="0"/>
    </xf>
    <xf numFmtId="0" fontId="1" fillId="0" borderId="54" xfId="7" applyFont="1" applyFill="1" applyBorder="1" applyProtection="1">
      <protection locked="0"/>
    </xf>
    <xf numFmtId="49" fontId="1" fillId="15" borderId="3" xfId="4" applyNumberFormat="1" applyFill="1" applyBorder="1" applyAlignment="1" applyProtection="1">
      <alignment horizontal="center"/>
      <protection locked="0"/>
    </xf>
    <xf numFmtId="49" fontId="1" fillId="15" borderId="45" xfId="7" applyNumberFormat="1" applyFill="1" applyBorder="1" applyAlignment="1" applyProtection="1">
      <alignment horizontal="center"/>
      <protection locked="0"/>
    </xf>
    <xf numFmtId="49" fontId="1" fillId="13" borderId="55" xfId="7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wrapText="1"/>
    </xf>
    <xf numFmtId="0" fontId="1" fillId="0" borderId="45" xfId="7" applyFont="1" applyBorder="1" applyProtection="1"/>
    <xf numFmtId="1" fontId="8" fillId="0" borderId="48" xfId="7" applyNumberFormat="1" applyFont="1" applyBorder="1" applyAlignment="1" applyProtection="1">
      <alignment horizontal="center"/>
    </xf>
    <xf numFmtId="0" fontId="1" fillId="16" borderId="45" xfId="7" applyFill="1" applyBorder="1" applyAlignment="1" applyProtection="1">
      <alignment horizontal="right"/>
    </xf>
    <xf numFmtId="0" fontId="0" fillId="10" borderId="3" xfId="0" applyFill="1" applyBorder="1" applyProtection="1"/>
    <xf numFmtId="0" fontId="3" fillId="0" borderId="0" xfId="7" applyFont="1" applyAlignment="1">
      <alignment horizontal="right"/>
    </xf>
    <xf numFmtId="1" fontId="0" fillId="0" borderId="45" xfId="7" applyNumberFormat="1" applyFont="1" applyBorder="1"/>
    <xf numFmtId="1" fontId="0" fillId="16" borderId="45" xfId="7" applyNumberFormat="1" applyFont="1" applyFill="1" applyBorder="1" applyAlignment="1">
      <alignment horizontal="right"/>
    </xf>
    <xf numFmtId="49" fontId="8" fillId="0" borderId="0" xfId="4" applyNumberFormat="1" applyFont="1" applyFill="1" applyBorder="1" applyAlignment="1" applyProtection="1">
      <alignment horizontal="center"/>
      <protection locked="0"/>
    </xf>
    <xf numFmtId="0" fontId="35" fillId="0" borderId="9" xfId="4" applyFont="1" applyBorder="1" applyProtection="1"/>
    <xf numFmtId="0" fontId="35" fillId="0" borderId="56" xfId="4" applyFont="1" applyBorder="1" applyAlignment="1" applyProtection="1">
      <alignment horizontal="right" vertical="top"/>
    </xf>
    <xf numFmtId="0" fontId="56" fillId="0" borderId="13" xfId="4" applyFont="1" applyBorder="1" applyAlignment="1" applyProtection="1">
      <alignment horizontal="right" vertical="top" wrapText="1"/>
    </xf>
    <xf numFmtId="0" fontId="1" fillId="0" borderId="9" xfId="4" applyBorder="1" applyAlignment="1" applyProtection="1"/>
    <xf numFmtId="0" fontId="35" fillId="0" borderId="18" xfId="4" applyFont="1" applyBorder="1" applyAlignment="1" applyProtection="1">
      <alignment horizontal="right" vertical="top"/>
    </xf>
    <xf numFmtId="0" fontId="25" fillId="0" borderId="17" xfId="4" applyFont="1" applyBorder="1" applyProtection="1"/>
    <xf numFmtId="0" fontId="26" fillId="0" borderId="17" xfId="4" applyFont="1" applyBorder="1" applyAlignment="1" applyProtection="1">
      <alignment horizontal="right" vertical="top"/>
    </xf>
    <xf numFmtId="0" fontId="26" fillId="0" borderId="17" xfId="4" applyFont="1" applyBorder="1" applyAlignment="1" applyProtection="1">
      <alignment horizontal="right" vertical="top"/>
      <protection locked="0"/>
    </xf>
    <xf numFmtId="0" fontId="35" fillId="10" borderId="13" xfId="4" applyFont="1" applyFill="1" applyBorder="1" applyAlignment="1" applyProtection="1">
      <alignment horizontal="right" vertical="top" wrapText="1"/>
    </xf>
    <xf numFmtId="0" fontId="19" fillId="10" borderId="57" xfId="4" applyFont="1" applyFill="1" applyBorder="1" applyAlignment="1" applyProtection="1">
      <alignment horizontal="center" vertical="center"/>
      <protection locked="0"/>
    </xf>
    <xf numFmtId="0" fontId="26" fillId="0" borderId="58" xfId="4" applyFont="1" applyBorder="1" applyAlignment="1" applyProtection="1">
      <alignment horizontal="right" vertical="top"/>
    </xf>
    <xf numFmtId="0" fontId="19" fillId="4" borderId="57" xfId="4" applyFont="1" applyFill="1" applyBorder="1" applyAlignment="1" applyProtection="1">
      <alignment horizontal="center" vertical="center"/>
    </xf>
    <xf numFmtId="0" fontId="23" fillId="4" borderId="57" xfId="4" applyFont="1" applyFill="1" applyBorder="1" applyAlignment="1" applyProtection="1">
      <alignment horizontal="center" vertical="center"/>
    </xf>
    <xf numFmtId="0" fontId="27" fillId="0" borderId="57" xfId="4" applyFont="1" applyBorder="1" applyAlignment="1" applyProtection="1">
      <alignment horizontal="center" vertical="center"/>
      <protection locked="0"/>
    </xf>
    <xf numFmtId="0" fontId="23" fillId="10" borderId="57" xfId="4" applyFont="1" applyFill="1" applyBorder="1" applyAlignment="1" applyProtection="1">
      <alignment horizontal="center" vertical="center"/>
      <protection locked="0"/>
    </xf>
    <xf numFmtId="0" fontId="35" fillId="0" borderId="57" xfId="4" applyFont="1" applyBorder="1" applyProtection="1">
      <protection locked="0"/>
    </xf>
    <xf numFmtId="0" fontId="23" fillId="10" borderId="57" xfId="4" applyFont="1" applyFill="1" applyBorder="1" applyAlignment="1" applyProtection="1">
      <alignment horizontal="center" vertical="center"/>
    </xf>
    <xf numFmtId="0" fontId="1" fillId="0" borderId="60" xfId="4" applyFont="1" applyBorder="1" applyProtection="1"/>
    <xf numFmtId="0" fontId="35" fillId="0" borderId="61" xfId="4" applyFont="1" applyBorder="1" applyAlignment="1" applyProtection="1">
      <alignment horizontal="right" vertical="top" wrapText="1"/>
    </xf>
    <xf numFmtId="0" fontId="35" fillId="0" borderId="12" xfId="4" applyFont="1" applyBorder="1" applyAlignment="1" applyProtection="1">
      <alignment horizontal="right" vertical="top" wrapText="1"/>
      <protection locked="0"/>
    </xf>
    <xf numFmtId="0" fontId="35" fillId="0" borderId="62" xfId="4" applyFont="1" applyBorder="1" applyAlignment="1" applyProtection="1">
      <alignment horizontal="right" vertical="top"/>
    </xf>
    <xf numFmtId="0" fontId="35" fillId="0" borderId="63" xfId="4" applyFont="1" applyFill="1" applyBorder="1" applyAlignment="1" applyProtection="1">
      <alignment horizontal="right" vertical="top" wrapText="1"/>
    </xf>
    <xf numFmtId="0" fontId="35" fillId="0" borderId="64" xfId="4" applyFont="1" applyFill="1" applyBorder="1" applyAlignment="1" applyProtection="1">
      <alignment horizontal="right" vertical="top" wrapText="1"/>
    </xf>
    <xf numFmtId="0" fontId="18" fillId="0" borderId="0" xfId="4" applyFont="1" applyFill="1" applyProtection="1"/>
    <xf numFmtId="0" fontId="1" fillId="0" borderId="0" xfId="4" applyFill="1" applyProtection="1"/>
    <xf numFmtId="17" fontId="1" fillId="0" borderId="0" xfId="4" applyNumberFormat="1" applyFont="1" applyFill="1" applyBorder="1" applyProtection="1"/>
    <xf numFmtId="0" fontId="23" fillId="4" borderId="59" xfId="4" applyFont="1" applyFill="1" applyBorder="1" applyAlignment="1" applyProtection="1">
      <alignment horizontal="center" vertical="center"/>
    </xf>
    <xf numFmtId="0" fontId="1" fillId="0" borderId="12" xfId="4" applyFont="1" applyBorder="1" applyProtection="1">
      <protection locked="0"/>
    </xf>
    <xf numFmtId="0" fontId="41" fillId="7" borderId="9" xfId="4" applyFont="1" applyFill="1" applyBorder="1" applyAlignment="1" applyProtection="1">
      <alignment horizontal="center" vertical="center"/>
      <protection locked="0"/>
    </xf>
    <xf numFmtId="0" fontId="33" fillId="5" borderId="9" xfId="4" applyFont="1" applyFill="1" applyBorder="1" applyAlignment="1" applyProtection="1">
      <alignment horizontal="center"/>
      <protection locked="0"/>
    </xf>
    <xf numFmtId="0" fontId="34" fillId="6" borderId="9" xfId="4" applyFont="1" applyFill="1" applyBorder="1" applyAlignment="1" applyProtection="1">
      <alignment horizontal="center"/>
      <protection locked="0"/>
    </xf>
    <xf numFmtId="0" fontId="41" fillId="11" borderId="9" xfId="4" applyFont="1" applyFill="1" applyBorder="1" applyAlignment="1" applyProtection="1">
      <alignment horizontal="center" vertical="center"/>
      <protection locked="0"/>
    </xf>
    <xf numFmtId="0" fontId="61" fillId="9" borderId="9" xfId="4" applyFont="1" applyFill="1" applyBorder="1" applyAlignment="1" applyProtection="1">
      <alignment horizontal="center" vertical="center"/>
      <protection locked="0"/>
    </xf>
    <xf numFmtId="0" fontId="62" fillId="0" borderId="9" xfId="2" applyFont="1" applyBorder="1" applyAlignment="1" applyProtection="1">
      <alignment horizontal="center"/>
      <protection locked="0"/>
    </xf>
    <xf numFmtId="0" fontId="70" fillId="12" borderId="53" xfId="4" applyFont="1" applyFill="1" applyBorder="1" applyProtection="1">
      <protection locked="0"/>
    </xf>
    <xf numFmtId="0" fontId="19" fillId="4" borderId="9" xfId="4" applyFont="1" applyFill="1" applyBorder="1" applyAlignment="1" applyProtection="1">
      <alignment horizontal="center" vertical="center"/>
      <protection locked="0"/>
    </xf>
    <xf numFmtId="0" fontId="21" fillId="4" borderId="14" xfId="4" applyFont="1" applyFill="1" applyBorder="1" applyAlignment="1" applyProtection="1">
      <alignment horizontal="center" vertical="center"/>
      <protection locked="0"/>
    </xf>
    <xf numFmtId="0" fontId="23" fillId="4" borderId="9" xfId="4" applyFont="1" applyFill="1" applyBorder="1" applyAlignment="1" applyProtection="1">
      <alignment horizontal="center" vertical="center"/>
      <protection locked="0"/>
    </xf>
    <xf numFmtId="0" fontId="23" fillId="18" borderId="14" xfId="4" applyFont="1" applyFill="1" applyBorder="1" applyAlignment="1" applyProtection="1">
      <alignment horizontal="center" vertical="center"/>
    </xf>
    <xf numFmtId="0" fontId="21" fillId="8" borderId="9" xfId="4" applyFont="1" applyFill="1" applyBorder="1" applyAlignment="1" applyProtection="1">
      <alignment horizontal="center" vertical="center"/>
      <protection locked="0"/>
    </xf>
    <xf numFmtId="0" fontId="22" fillId="8" borderId="9" xfId="4" applyFont="1" applyFill="1" applyBorder="1" applyAlignment="1" applyProtection="1">
      <alignment horizontal="center" vertical="top"/>
      <protection locked="0"/>
    </xf>
    <xf numFmtId="0" fontId="32" fillId="8" borderId="9" xfId="4" applyFont="1" applyFill="1" applyBorder="1" applyAlignment="1" applyProtection="1">
      <alignment horizontal="center" vertical="center"/>
      <protection locked="0"/>
    </xf>
    <xf numFmtId="0" fontId="23" fillId="8" borderId="14" xfId="4" applyFont="1" applyFill="1" applyBorder="1" applyAlignment="1" applyProtection="1">
      <alignment horizontal="center" vertical="center"/>
    </xf>
    <xf numFmtId="0" fontId="2" fillId="0" borderId="0" xfId="4" applyFont="1" applyProtection="1"/>
    <xf numFmtId="0" fontId="79" fillId="8" borderId="9" xfId="0" applyFont="1" applyFill="1" applyBorder="1" applyAlignment="1">
      <alignment horizontal="center"/>
    </xf>
    <xf numFmtId="0" fontId="8" fillId="0" borderId="22" xfId="4" applyFont="1" applyFill="1" applyBorder="1" applyAlignment="1" applyProtection="1">
      <alignment horizontal="left" vertical="center"/>
    </xf>
    <xf numFmtId="0" fontId="35" fillId="0" borderId="17" xfId="4" applyFont="1" applyBorder="1" applyAlignment="1" applyProtection="1">
      <alignment horizontal="right" vertical="top" wrapText="1"/>
      <protection locked="0"/>
    </xf>
    <xf numFmtId="0" fontId="23" fillId="0" borderId="17" xfId="4" applyFont="1" applyFill="1" applyBorder="1" applyAlignment="1" applyProtection="1">
      <alignment horizontal="center" vertical="center"/>
      <protection locked="0"/>
    </xf>
    <xf numFmtId="0" fontId="79" fillId="10" borderId="9" xfId="0" applyFont="1" applyFill="1" applyBorder="1" applyAlignment="1">
      <alignment horizontal="center"/>
    </xf>
    <xf numFmtId="0" fontId="35" fillId="0" borderId="17" xfId="4" applyFont="1" applyBorder="1" applyAlignment="1" applyProtection="1">
      <alignment horizontal="right" vertical="top"/>
    </xf>
    <xf numFmtId="0" fontId="27" fillId="0" borderId="17" xfId="4" applyFont="1" applyBorder="1" applyAlignment="1" applyProtection="1">
      <alignment horizontal="center" vertical="center"/>
      <protection locked="0"/>
    </xf>
    <xf numFmtId="0" fontId="21" fillId="0" borderId="17" xfId="4" applyFont="1" applyFill="1" applyBorder="1" applyAlignment="1" applyProtection="1">
      <alignment horizontal="center" vertical="center"/>
      <protection locked="0"/>
    </xf>
    <xf numFmtId="0" fontId="28" fillId="0" borderId="13" xfId="4" applyFont="1" applyBorder="1" applyAlignment="1" applyProtection="1">
      <alignment horizontal="right" vertical="top" wrapText="1"/>
    </xf>
    <xf numFmtId="0" fontId="19" fillId="10" borderId="57" xfId="4" applyFont="1" applyFill="1" applyBorder="1" applyAlignment="1" applyProtection="1">
      <alignment horizontal="center" vertical="center"/>
    </xf>
    <xf numFmtId="0" fontId="35" fillId="10" borderId="57" xfId="4" applyFont="1" applyFill="1" applyBorder="1" applyAlignment="1" applyProtection="1">
      <alignment horizontal="right" vertical="top"/>
    </xf>
    <xf numFmtId="0" fontId="35" fillId="0" borderId="12" xfId="5" applyFont="1" applyFill="1" applyBorder="1" applyAlignment="1" applyProtection="1">
      <alignment horizontal="right" vertical="top"/>
      <protection locked="0"/>
    </xf>
    <xf numFmtId="0" fontId="35" fillId="0" borderId="12" xfId="4" applyFont="1" applyFill="1" applyBorder="1" applyAlignment="1" applyProtection="1">
      <alignment horizontal="right" vertical="top"/>
    </xf>
    <xf numFmtId="0" fontId="27" fillId="0" borderId="9" xfId="4" applyFont="1" applyFill="1" applyBorder="1" applyAlignment="1" applyProtection="1">
      <alignment horizontal="center" vertical="center"/>
      <protection locked="0"/>
    </xf>
    <xf numFmtId="0" fontId="8" fillId="0" borderId="12" xfId="4" applyFont="1" applyBorder="1" applyAlignment="1" applyProtection="1">
      <alignment horizontal="left"/>
    </xf>
    <xf numFmtId="0" fontId="8" fillId="0" borderId="13" xfId="4" applyFont="1" applyBorder="1" applyAlignment="1" applyProtection="1">
      <alignment horizontal="left"/>
    </xf>
    <xf numFmtId="0" fontId="8" fillId="0" borderId="21" xfId="4" applyFont="1" applyBorder="1" applyAlignment="1" applyProtection="1">
      <alignment horizontal="left" vertical="center"/>
    </xf>
    <xf numFmtId="49" fontId="8" fillId="0" borderId="9" xfId="4" applyNumberFormat="1" applyFont="1" applyFill="1" applyBorder="1" applyAlignment="1" applyProtection="1">
      <alignment horizontal="center" vertical="center"/>
    </xf>
    <xf numFmtId="49" fontId="8" fillId="0" borderId="3" xfId="4" applyNumberFormat="1" applyFont="1" applyFill="1" applyBorder="1" applyAlignment="1" applyProtection="1">
      <alignment horizontal="center" vertical="center"/>
    </xf>
    <xf numFmtId="49" fontId="8" fillId="0" borderId="27" xfId="4" applyNumberFormat="1" applyFont="1" applyFill="1" applyBorder="1" applyAlignment="1" applyProtection="1">
      <alignment horizontal="center" vertical="center"/>
    </xf>
    <xf numFmtId="49" fontId="8" fillId="0" borderId="25" xfId="4" applyNumberFormat="1" applyFont="1" applyFill="1" applyBorder="1" applyAlignment="1" applyProtection="1">
      <alignment horizontal="center" vertical="center"/>
    </xf>
    <xf numFmtId="49" fontId="8" fillId="0" borderId="28" xfId="4" applyNumberFormat="1" applyFont="1" applyFill="1" applyBorder="1" applyAlignment="1" applyProtection="1">
      <alignment horizontal="center" vertical="center"/>
    </xf>
    <xf numFmtId="49" fontId="8" fillId="0" borderId="29" xfId="4" applyNumberFormat="1" applyFont="1" applyFill="1" applyBorder="1" applyAlignment="1" applyProtection="1">
      <alignment horizontal="center" vertical="center"/>
    </xf>
    <xf numFmtId="0" fontId="42" fillId="10" borderId="9" xfId="4" applyFont="1" applyFill="1" applyBorder="1" applyAlignment="1" applyProtection="1">
      <alignment horizontal="center" vertical="center"/>
      <protection locked="0"/>
    </xf>
    <xf numFmtId="0" fontId="27" fillId="10" borderId="9" xfId="4" applyFont="1" applyFill="1" applyBorder="1" applyAlignment="1" applyProtection="1">
      <alignment horizontal="center" vertical="center"/>
      <protection locked="0"/>
    </xf>
    <xf numFmtId="0" fontId="1" fillId="0" borderId="53" xfId="4" applyFont="1" applyBorder="1" applyProtection="1"/>
    <xf numFmtId="0" fontId="27" fillId="0" borderId="10" xfId="4" applyFont="1" applyFill="1" applyBorder="1" applyAlignment="1" applyProtection="1">
      <alignment horizontal="center" vertical="center"/>
      <protection locked="0"/>
    </xf>
    <xf numFmtId="0" fontId="57" fillId="10" borderId="9" xfId="4" applyFont="1" applyFill="1" applyBorder="1" applyAlignment="1" applyProtection="1">
      <alignment horizontal="center" vertical="center"/>
      <protection locked="0"/>
    </xf>
    <xf numFmtId="0" fontId="1" fillId="10" borderId="0" xfId="4" applyFont="1" applyFill="1" applyAlignment="1" applyProtection="1">
      <alignment horizontal="left"/>
    </xf>
    <xf numFmtId="0" fontId="0" fillId="18" borderId="0" xfId="0" applyFill="1"/>
    <xf numFmtId="0" fontId="3" fillId="18" borderId="0" xfId="0" applyFont="1" applyFill="1"/>
    <xf numFmtId="0" fontId="35" fillId="0" borderId="9" xfId="4" applyFont="1" applyBorder="1" applyAlignment="1" applyProtection="1">
      <alignment vertical="top"/>
    </xf>
    <xf numFmtId="0" fontId="35" fillId="0" borderId="13" xfId="4" applyFont="1" applyBorder="1" applyAlignment="1" applyProtection="1">
      <alignment vertical="top"/>
    </xf>
    <xf numFmtId="17" fontId="8" fillId="0" borderId="0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35" fillId="0" borderId="0" xfId="4" applyFont="1" applyBorder="1" applyAlignment="1" applyProtection="1">
      <alignment horizontal="right" vertical="top" wrapText="1"/>
    </xf>
    <xf numFmtId="0" fontId="35" fillId="0" borderId="0" xfId="4" applyFont="1" applyBorder="1" applyAlignment="1" applyProtection="1">
      <alignment horizontal="right" vertical="top" wrapText="1"/>
      <protection locked="0"/>
    </xf>
    <xf numFmtId="0" fontId="23" fillId="0" borderId="0" xfId="4" applyFont="1" applyFill="1" applyBorder="1" applyAlignment="1" applyProtection="1">
      <alignment horizontal="center" vertical="center"/>
      <protection locked="0"/>
    </xf>
    <xf numFmtId="0" fontId="19" fillId="0" borderId="9" xfId="4" applyFont="1" applyFill="1" applyBorder="1" applyAlignment="1" applyProtection="1">
      <alignment horizontal="center" vertical="center"/>
    </xf>
    <xf numFmtId="0" fontId="21" fillId="0" borderId="10" xfId="4" applyFont="1" applyFill="1" applyBorder="1" applyAlignment="1" applyProtection="1">
      <alignment horizontal="center" vertical="center"/>
    </xf>
    <xf numFmtId="0" fontId="21" fillId="0" borderId="17" xfId="4" applyFont="1" applyFill="1" applyBorder="1" applyAlignment="1" applyProtection="1">
      <alignment horizontal="center" vertical="center"/>
    </xf>
    <xf numFmtId="0" fontId="35" fillId="0" borderId="17" xfId="4" applyFont="1" applyFill="1" applyBorder="1" applyAlignment="1" applyProtection="1">
      <alignment horizontal="right" vertical="top" wrapText="1"/>
    </xf>
    <xf numFmtId="0" fontId="1" fillId="0" borderId="17" xfId="4" applyFont="1" applyBorder="1" applyProtection="1">
      <protection locked="0"/>
    </xf>
    <xf numFmtId="0" fontId="35" fillId="0" borderId="17" xfId="4" applyFont="1" applyBorder="1" applyProtection="1"/>
    <xf numFmtId="0" fontId="19" fillId="10" borderId="65" xfId="4" applyFont="1" applyFill="1" applyBorder="1" applyAlignment="1" applyProtection="1">
      <alignment horizontal="center" vertical="center"/>
    </xf>
    <xf numFmtId="0" fontId="35" fillId="0" borderId="66" xfId="4" applyFont="1" applyFill="1" applyBorder="1" applyAlignment="1" applyProtection="1">
      <alignment horizontal="right" vertical="top" wrapText="1"/>
    </xf>
    <xf numFmtId="0" fontId="19" fillId="0" borderId="57" xfId="4" applyFont="1" applyFill="1" applyBorder="1" applyAlignment="1" applyProtection="1">
      <alignment horizontal="center" vertical="center"/>
    </xf>
    <xf numFmtId="0" fontId="45" fillId="0" borderId="53" xfId="4" applyFont="1" applyFill="1" applyBorder="1" applyAlignment="1" applyProtection="1">
      <alignment horizontal="center"/>
      <protection locked="0"/>
    </xf>
    <xf numFmtId="0" fontId="36" fillId="0" borderId="0" xfId="5" applyFont="1" applyFill="1" applyBorder="1" applyAlignment="1" applyProtection="1">
      <alignment horizontal="center" vertical="center"/>
      <protection locked="0"/>
    </xf>
    <xf numFmtId="0" fontId="48" fillId="0" borderId="15" xfId="4" applyFont="1" applyFill="1" applyBorder="1" applyAlignment="1" applyProtection="1">
      <alignment horizontal="right" vertical="top" wrapText="1"/>
    </xf>
    <xf numFmtId="0" fontId="8" fillId="0" borderId="17" xfId="4" applyFont="1" applyBorder="1" applyAlignment="1" applyProtection="1"/>
    <xf numFmtId="0" fontId="12" fillId="0" borderId="0" xfId="4" applyFont="1" applyBorder="1" applyAlignment="1" applyProtection="1">
      <alignment horizontal="right" vertical="top"/>
      <protection locked="0"/>
    </xf>
    <xf numFmtId="0" fontId="80" fillId="10" borderId="57" xfId="4" applyFont="1" applyFill="1" applyBorder="1" applyAlignment="1" applyProtection="1">
      <alignment horizontal="center" vertical="center"/>
      <protection locked="0"/>
    </xf>
    <xf numFmtId="0" fontId="23" fillId="18" borderId="57" xfId="4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23" fillId="0" borderId="57" xfId="4" applyFont="1" applyFill="1" applyBorder="1" applyAlignment="1" applyProtection="1">
      <alignment horizontal="center" vertical="center"/>
      <protection locked="0"/>
    </xf>
    <xf numFmtId="0" fontId="23" fillId="18" borderId="9" xfId="4" applyFont="1" applyFill="1" applyBorder="1" applyAlignment="1" applyProtection="1">
      <alignment horizontal="center"/>
      <protection locked="0"/>
    </xf>
    <xf numFmtId="16" fontId="55" fillId="0" borderId="70" xfId="4" applyNumberFormat="1" applyFont="1" applyBorder="1" applyAlignment="1" applyProtection="1">
      <alignment horizontal="center"/>
    </xf>
    <xf numFmtId="16" fontId="55" fillId="0" borderId="71" xfId="4" applyNumberFormat="1" applyFont="1" applyBorder="1" applyAlignment="1" applyProtection="1">
      <alignment horizontal="center"/>
    </xf>
    <xf numFmtId="0" fontId="8" fillId="0" borderId="22" xfId="4" applyFont="1" applyBorder="1" applyAlignment="1" applyProtection="1"/>
    <xf numFmtId="0" fontId="27" fillId="0" borderId="9" xfId="4" applyFont="1" applyFill="1" applyBorder="1" applyAlignment="1" applyProtection="1">
      <alignment horizontal="right" vertical="top"/>
      <protection locked="0"/>
    </xf>
    <xf numFmtId="0" fontId="35" fillId="0" borderId="15" xfId="4" applyFont="1" applyBorder="1" applyAlignment="1" applyProtection="1">
      <alignment horizontal="right" vertical="top"/>
    </xf>
    <xf numFmtId="0" fontId="35" fillId="0" borderId="18" xfId="4" applyFont="1" applyFill="1" applyBorder="1" applyAlignment="1" applyProtection="1">
      <alignment horizontal="right" vertical="top"/>
    </xf>
    <xf numFmtId="0" fontId="35" fillId="5" borderId="13" xfId="4" applyFont="1" applyFill="1" applyBorder="1" applyAlignment="1" applyProtection="1">
      <alignment horizontal="right" vertical="top"/>
    </xf>
    <xf numFmtId="0" fontId="35" fillId="6" borderId="11" xfId="4" applyFont="1" applyFill="1" applyBorder="1" applyAlignment="1" applyProtection="1">
      <alignment horizontal="right" vertical="top"/>
    </xf>
    <xf numFmtId="0" fontId="48" fillId="0" borderId="0" xfId="4" applyFont="1" applyBorder="1" applyAlignment="1" applyProtection="1">
      <alignment horizontal="center"/>
    </xf>
    <xf numFmtId="0" fontId="1" fillId="0" borderId="8" xfId="4" applyBorder="1" applyAlignment="1" applyProtection="1">
      <alignment horizontal="center"/>
    </xf>
    <xf numFmtId="0" fontId="1" fillId="0" borderId="8" xfId="4" applyFont="1" applyBorder="1" applyAlignment="1" applyProtection="1">
      <alignment horizontal="center"/>
    </xf>
    <xf numFmtId="0" fontId="17" fillId="0" borderId="10" xfId="4" applyFont="1" applyBorder="1" applyAlignment="1" applyProtection="1">
      <alignment horizontal="center" wrapText="1"/>
    </xf>
    <xf numFmtId="0" fontId="28" fillId="0" borderId="11" xfId="4" applyFont="1" applyBorder="1" applyAlignment="1" applyProtection="1">
      <alignment horizontal="center" wrapText="1"/>
    </xf>
    <xf numFmtId="0" fontId="28" fillId="0" borderId="9" xfId="4" applyNumberFormat="1" applyFont="1" applyFill="1" applyBorder="1" applyAlignment="1" applyProtection="1">
      <alignment horizontal="center"/>
    </xf>
    <xf numFmtId="0" fontId="28" fillId="0" borderId="13" xfId="4" applyNumberFormat="1" applyFont="1" applyFill="1" applyBorder="1" applyAlignment="1" applyProtection="1">
      <alignment horizontal="center"/>
    </xf>
    <xf numFmtId="0" fontId="28" fillId="0" borderId="3" xfId="4" applyNumberFormat="1" applyFont="1" applyFill="1" applyBorder="1" applyAlignment="1" applyProtection="1">
      <alignment horizontal="center"/>
    </xf>
    <xf numFmtId="0" fontId="67" fillId="0" borderId="0" xfId="4" applyFont="1" applyBorder="1" applyAlignment="1" applyProtection="1">
      <alignment horizontal="left" vertical="top"/>
    </xf>
    <xf numFmtId="0" fontId="68" fillId="0" borderId="0" xfId="0" applyFont="1" applyAlignment="1" applyProtection="1">
      <alignment vertical="top"/>
    </xf>
    <xf numFmtId="0" fontId="1" fillId="0" borderId="9" xfId="4" applyFont="1" applyBorder="1" applyAlignment="1" applyProtection="1">
      <alignment horizontal="center"/>
    </xf>
    <xf numFmtId="0" fontId="1" fillId="0" borderId="13" xfId="4" applyFont="1" applyBorder="1" applyAlignment="1" applyProtection="1">
      <alignment horizontal="center"/>
    </xf>
    <xf numFmtId="0" fontId="28" fillId="0" borderId="17" xfId="4" applyNumberFormat="1" applyFont="1" applyFill="1" applyBorder="1" applyAlignment="1" applyProtection="1">
      <alignment horizontal="center"/>
    </xf>
    <xf numFmtId="0" fontId="28" fillId="0" borderId="0" xfId="4" applyNumberFormat="1" applyFont="1" applyFill="1" applyBorder="1" applyAlignment="1" applyProtection="1">
      <alignment horizontal="center"/>
    </xf>
    <xf numFmtId="0" fontId="1" fillId="0" borderId="12" xfId="4" applyFont="1" applyBorder="1" applyAlignment="1" applyProtection="1">
      <alignment horizontal="center"/>
    </xf>
    <xf numFmtId="17" fontId="1" fillId="0" borderId="9" xfId="4" applyNumberFormat="1" applyFont="1" applyBorder="1" applyAlignment="1" applyProtection="1">
      <alignment horizontal="left" wrapText="1"/>
    </xf>
    <xf numFmtId="0" fontId="66" fillId="0" borderId="12" xfId="4" applyFont="1" applyBorder="1" applyAlignment="1" applyProtection="1">
      <alignment horizontal="left" wrapText="1"/>
    </xf>
    <xf numFmtId="0" fontId="66" fillId="0" borderId="13" xfId="4" applyFont="1" applyBorder="1" applyAlignment="1" applyProtection="1">
      <alignment horizontal="left" wrapText="1"/>
    </xf>
    <xf numFmtId="0" fontId="28" fillId="14" borderId="9" xfId="4" applyFont="1" applyFill="1" applyBorder="1" applyAlignment="1" applyProtection="1">
      <alignment horizontal="center"/>
      <protection locked="0"/>
    </xf>
    <xf numFmtId="0" fontId="28" fillId="14" borderId="13" xfId="4" applyFont="1" applyFill="1" applyBorder="1" applyAlignment="1" applyProtection="1">
      <alignment horizontal="center"/>
      <protection locked="0"/>
    </xf>
    <xf numFmtId="17" fontId="77" fillId="17" borderId="9" xfId="4" applyNumberFormat="1" applyFont="1" applyFill="1" applyBorder="1" applyAlignment="1" applyProtection="1">
      <alignment horizontal="center" vertical="center" wrapText="1"/>
    </xf>
    <xf numFmtId="17" fontId="77" fillId="17" borderId="12" xfId="4" applyNumberFormat="1" applyFont="1" applyFill="1" applyBorder="1" applyAlignment="1" applyProtection="1">
      <alignment horizontal="center" vertical="center" wrapText="1"/>
    </xf>
    <xf numFmtId="17" fontId="77" fillId="17" borderId="13" xfId="4" applyNumberFormat="1" applyFont="1" applyFill="1" applyBorder="1" applyAlignment="1" applyProtection="1">
      <alignment horizontal="center" vertical="center" wrapText="1"/>
    </xf>
    <xf numFmtId="0" fontId="68" fillId="0" borderId="0" xfId="0" applyFont="1" applyBorder="1" applyAlignment="1" applyProtection="1">
      <alignment vertical="top"/>
    </xf>
    <xf numFmtId="0" fontId="68" fillId="0" borderId="58" xfId="0" applyFont="1" applyBorder="1" applyAlignment="1" applyProtection="1">
      <alignment vertical="top"/>
    </xf>
    <xf numFmtId="0" fontId="1" fillId="0" borderId="8" xfId="4" applyFont="1" applyBorder="1" applyAlignment="1" applyProtection="1">
      <alignment horizontal="center" wrapText="1"/>
    </xf>
    <xf numFmtId="0" fontId="11" fillId="0" borderId="8" xfId="4" applyFont="1" applyBorder="1" applyAlignment="1" applyProtection="1">
      <alignment horizontal="center" wrapText="1"/>
    </xf>
    <xf numFmtId="49" fontId="8" fillId="0" borderId="9" xfId="4" applyNumberFormat="1" applyFont="1" applyBorder="1" applyAlignment="1" applyProtection="1">
      <alignment horizontal="center"/>
    </xf>
    <xf numFmtId="49" fontId="8" fillId="0" borderId="13" xfId="4" applyNumberFormat="1" applyFont="1" applyBorder="1" applyAlignment="1" applyProtection="1">
      <alignment horizontal="center"/>
    </xf>
    <xf numFmtId="0" fontId="2" fillId="0" borderId="31" xfId="4" quotePrefix="1" applyNumberFormat="1" applyFont="1" applyBorder="1" applyAlignment="1" applyProtection="1">
      <alignment horizontal="center" vertical="center"/>
    </xf>
    <xf numFmtId="0" fontId="2" fillId="0" borderId="0" xfId="4" applyNumberFormat="1" applyFont="1" applyBorder="1" applyAlignment="1" applyProtection="1">
      <alignment horizontal="center" vertical="center"/>
    </xf>
    <xf numFmtId="0" fontId="76" fillId="0" borderId="72" xfId="4" applyFont="1" applyBorder="1" applyAlignment="1" applyProtection="1">
      <alignment horizontal="center"/>
    </xf>
    <xf numFmtId="0" fontId="76" fillId="0" borderId="73" xfId="4" applyFont="1" applyBorder="1" applyAlignment="1" applyProtection="1">
      <alignment horizontal="center"/>
    </xf>
    <xf numFmtId="0" fontId="44" fillId="0" borderId="0" xfId="4" applyFont="1" applyAlignment="1" applyProtection="1"/>
    <xf numFmtId="0" fontId="11" fillId="0" borderId="0" xfId="2" applyFont="1" applyBorder="1" applyAlignment="1" applyProtection="1">
      <alignment horizontal="center"/>
    </xf>
    <xf numFmtId="0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5" fontId="2" fillId="0" borderId="31" xfId="4" quotePrefix="1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42" xfId="0" applyFill="1" applyBorder="1" applyAlignment="1" applyProtection="1">
      <alignment horizontal="center" vertical="center"/>
    </xf>
    <xf numFmtId="0" fontId="69" fillId="0" borderId="36" xfId="5" applyFont="1" applyBorder="1" applyAlignment="1" applyProtection="1">
      <alignment horizontal="center"/>
    </xf>
    <xf numFmtId="0" fontId="69" fillId="0" borderId="37" xfId="5" applyFont="1" applyBorder="1" applyAlignment="1" applyProtection="1">
      <alignment horizontal="center"/>
    </xf>
    <xf numFmtId="0" fontId="69" fillId="0" borderId="38" xfId="5" applyFont="1" applyBorder="1" applyAlignment="1" applyProtection="1">
      <alignment horizontal="center"/>
    </xf>
    <xf numFmtId="0" fontId="29" fillId="0" borderId="0" xfId="0" applyFont="1" applyBorder="1" applyAlignment="1" applyProtection="1">
      <alignment horizontal="center"/>
    </xf>
    <xf numFmtId="16" fontId="1" fillId="0" borderId="0" xfId="4" applyNumberFormat="1" applyFont="1" applyBorder="1" applyAlignment="1" applyProtection="1">
      <alignment horizontal="center"/>
    </xf>
    <xf numFmtId="0" fontId="69" fillId="0" borderId="36" xfId="4" applyFont="1" applyBorder="1" applyAlignment="1" applyProtection="1">
      <alignment horizontal="center"/>
    </xf>
    <xf numFmtId="0" fontId="0" fillId="0" borderId="37" xfId="0" applyBorder="1" applyAlignment="1" applyProtection="1">
      <alignment horizontal="center"/>
    </xf>
    <xf numFmtId="0" fontId="0" fillId="0" borderId="38" xfId="0" applyBorder="1" applyAlignment="1" applyProtection="1">
      <alignment horizontal="center"/>
    </xf>
    <xf numFmtId="15" fontId="2" fillId="0" borderId="40" xfId="4" quotePrefix="1" applyNumberFormat="1" applyFont="1" applyBorder="1" applyAlignment="1" applyProtection="1">
      <alignment horizontal="center" vertical="center"/>
    </xf>
    <xf numFmtId="0" fontId="2" fillId="0" borderId="41" xfId="4" applyNumberFormat="1" applyFont="1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56" fillId="0" borderId="0" xfId="2" applyFont="1" applyBorder="1" applyAlignment="1" applyProtection="1"/>
    <xf numFmtId="0" fontId="1" fillId="0" borderId="0" xfId="4" applyFont="1" applyBorder="1" applyAlignment="1" applyProtection="1">
      <alignment horizontal="left"/>
    </xf>
    <xf numFmtId="0" fontId="20" fillId="0" borderId="8" xfId="4" applyFont="1" applyBorder="1" applyAlignment="1" applyProtection="1">
      <alignment horizontal="center" vertical="top"/>
    </xf>
    <xf numFmtId="0" fontId="28" fillId="0" borderId="3" xfId="4" applyFont="1" applyBorder="1" applyAlignment="1" applyProtection="1">
      <alignment horizontal="center"/>
    </xf>
    <xf numFmtId="0" fontId="43" fillId="0" borderId="3" xfId="4" applyFont="1" applyBorder="1" applyAlignment="1" applyProtection="1">
      <alignment horizontal="center"/>
    </xf>
    <xf numFmtId="17" fontId="28" fillId="0" borderId="3" xfId="4" applyNumberFormat="1" applyFont="1" applyBorder="1" applyAlignment="1" applyProtection="1">
      <alignment horizontal="center"/>
    </xf>
    <xf numFmtId="0" fontId="2" fillId="0" borderId="0" xfId="4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39" xfId="4" applyFont="1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60" fillId="0" borderId="67" xfId="4" applyFont="1" applyBorder="1" applyAlignment="1" applyProtection="1">
      <alignment horizontal="center"/>
    </xf>
    <xf numFmtId="0" fontId="60" fillId="0" borderId="68" xfId="4" applyFont="1" applyBorder="1" applyAlignment="1" applyProtection="1">
      <alignment horizontal="center"/>
    </xf>
    <xf numFmtId="0" fontId="60" fillId="0" borderId="69" xfId="4" applyFont="1" applyBorder="1" applyAlignment="1" applyProtection="1">
      <alignment horizontal="center"/>
    </xf>
    <xf numFmtId="49" fontId="8" fillId="0" borderId="9" xfId="4" applyNumberFormat="1" applyFont="1" applyFill="1" applyBorder="1" applyAlignment="1" applyProtection="1">
      <alignment horizontal="center"/>
      <protection locked="0"/>
    </xf>
    <xf numFmtId="49" fontId="8" fillId="0" borderId="13" xfId="4" applyNumberFormat="1" applyFont="1" applyFill="1" applyBorder="1" applyAlignment="1" applyProtection="1">
      <alignment horizontal="center"/>
      <protection locked="0"/>
    </xf>
    <xf numFmtId="0" fontId="60" fillId="0" borderId="72" xfId="4" applyFont="1" applyBorder="1" applyAlignment="1" applyProtection="1">
      <alignment horizontal="center"/>
    </xf>
    <xf numFmtId="17" fontId="8" fillId="0" borderId="0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67" fillId="0" borderId="0" xfId="4" applyFont="1" applyBorder="1" applyAlignment="1" applyProtection="1">
      <alignment horizontal="left" vertical="center"/>
    </xf>
    <xf numFmtId="0" fontId="17" fillId="0" borderId="9" xfId="4" applyFont="1" applyBorder="1" applyAlignment="1" applyProtection="1">
      <alignment horizontal="center" wrapText="1"/>
    </xf>
    <xf numFmtId="0" fontId="28" fillId="0" borderId="13" xfId="4" applyFont="1" applyBorder="1" applyAlignment="1" applyProtection="1">
      <alignment horizontal="center" wrapText="1"/>
    </xf>
    <xf numFmtId="0" fontId="1" fillId="0" borderId="8" xfId="4" applyFont="1" applyBorder="1" applyAlignment="1" applyProtection="1">
      <alignment wrapText="1"/>
    </xf>
    <xf numFmtId="0" fontId="1" fillId="0" borderId="8" xfId="4" applyFont="1" applyBorder="1" applyAlignment="1" applyProtection="1">
      <alignment vertical="top" wrapText="1"/>
    </xf>
    <xf numFmtId="0" fontId="14" fillId="0" borderId="8" xfId="4" applyFont="1" applyBorder="1" applyAlignment="1" applyProtection="1"/>
    <xf numFmtId="0" fontId="1" fillId="0" borderId="0" xfId="4" applyFont="1" applyBorder="1" applyAlignment="1" applyProtection="1">
      <alignment horizontal="center"/>
    </xf>
    <xf numFmtId="0" fontId="78" fillId="0" borderId="0" xfId="4" applyFont="1" applyAlignment="1" applyProtection="1">
      <alignment horizontal="center"/>
      <protection locked="0"/>
    </xf>
    <xf numFmtId="0" fontId="65" fillId="0" borderId="0" xfId="4" applyFont="1" applyAlignment="1" applyProtection="1">
      <alignment horizontal="center"/>
      <protection locked="0"/>
    </xf>
    <xf numFmtId="0" fontId="24" fillId="0" borderId="0" xfId="4" applyFont="1" applyAlignment="1" applyProtection="1">
      <alignment horizontal="center"/>
    </xf>
    <xf numFmtId="0" fontId="1" fillId="0" borderId="30" xfId="4" applyFont="1" applyBorder="1" applyAlignment="1" applyProtection="1"/>
    <xf numFmtId="0" fontId="8" fillId="0" borderId="0" xfId="0" applyFont="1" applyFill="1" applyBorder="1" applyAlignment="1" applyProtection="1">
      <alignment horizontal="center" wrapText="1"/>
    </xf>
    <xf numFmtId="49" fontId="8" fillId="0" borderId="74" xfId="4" applyNumberFormat="1" applyFont="1" applyFill="1" applyBorder="1" applyAlignment="1" applyProtection="1">
      <alignment horizontal="center"/>
      <protection locked="0"/>
    </xf>
    <xf numFmtId="49" fontId="8" fillId="0" borderId="25" xfId="4" applyNumberFormat="1" applyFont="1" applyFill="1" applyBorder="1" applyAlignment="1" applyProtection="1">
      <alignment horizontal="center"/>
      <protection locked="0"/>
    </xf>
    <xf numFmtId="49" fontId="8" fillId="0" borderId="75" xfId="4" applyNumberFormat="1" applyFont="1" applyFill="1" applyBorder="1" applyAlignment="1" applyProtection="1">
      <alignment horizontal="center"/>
      <protection locked="0"/>
    </xf>
    <xf numFmtId="0" fontId="67" fillId="0" borderId="17" xfId="4" applyFont="1" applyBorder="1" applyAlignment="1" applyProtection="1">
      <alignment horizontal="left" vertical="top"/>
    </xf>
    <xf numFmtId="0" fontId="68" fillId="0" borderId="17" xfId="0" applyFont="1" applyBorder="1" applyAlignment="1" applyProtection="1">
      <alignment vertical="top"/>
    </xf>
    <xf numFmtId="0" fontId="55" fillId="0" borderId="67" xfId="4" applyFont="1" applyBorder="1" applyAlignment="1" applyProtection="1">
      <alignment horizontal="center"/>
    </xf>
    <xf numFmtId="0" fontId="0" fillId="0" borderId="68" xfId="0" applyBorder="1" applyAlignment="1" applyProtection="1">
      <alignment horizontal="center"/>
    </xf>
    <xf numFmtId="0" fontId="0" fillId="0" borderId="69" xfId="0" applyBorder="1" applyAlignment="1" applyProtection="1">
      <alignment horizontal="center"/>
    </xf>
    <xf numFmtId="0" fontId="0" fillId="0" borderId="0" xfId="0" applyBorder="1" applyAlignment="1" applyProtection="1"/>
    <xf numFmtId="49" fontId="8" fillId="0" borderId="25" xfId="4" applyNumberFormat="1" applyFont="1" applyBorder="1" applyAlignment="1" applyProtection="1">
      <alignment horizontal="center"/>
    </xf>
    <xf numFmtId="49" fontId="8" fillId="0" borderId="26" xfId="4" applyNumberFormat="1" applyFont="1" applyBorder="1" applyAlignment="1" applyProtection="1">
      <alignment horizontal="center"/>
    </xf>
    <xf numFmtId="49" fontId="8" fillId="0" borderId="26" xfId="4" applyNumberFormat="1" applyFont="1" applyFill="1" applyBorder="1" applyAlignment="1" applyProtection="1">
      <alignment horizontal="center"/>
      <protection locked="0"/>
    </xf>
    <xf numFmtId="0" fontId="2" fillId="0" borderId="31" xfId="4" quotePrefix="1" applyNumberFormat="1" applyFont="1" applyFill="1" applyBorder="1" applyAlignment="1" applyProtection="1">
      <alignment horizontal="center" vertical="center"/>
    </xf>
    <xf numFmtId="0" fontId="2" fillId="0" borderId="0" xfId="4" applyNumberFormat="1" applyFont="1" applyFill="1" applyBorder="1" applyAlignment="1" applyProtection="1">
      <alignment horizontal="center" vertical="center"/>
    </xf>
    <xf numFmtId="0" fontId="2" fillId="0" borderId="34" xfId="4" applyFont="1" applyBorder="1" applyAlignment="1" applyProtection="1">
      <alignment vertical="center"/>
    </xf>
    <xf numFmtId="0" fontId="0" fillId="0" borderId="34" xfId="0" applyBorder="1" applyAlignment="1" applyProtection="1">
      <alignment vertical="center"/>
    </xf>
    <xf numFmtId="165" fontId="2" fillId="0" borderId="31" xfId="4" quotePrefix="1" applyNumberFormat="1" applyFont="1" applyBorder="1" applyAlignment="1" applyProtection="1">
      <alignment horizontal="center" vertical="center"/>
    </xf>
    <xf numFmtId="165" fontId="2" fillId="0" borderId="0" xfId="4" applyNumberFormat="1" applyFont="1" applyBorder="1" applyAlignment="1" applyProtection="1">
      <alignment horizontal="center" vertical="center"/>
    </xf>
    <xf numFmtId="0" fontId="2" fillId="0" borderId="0" xfId="4" applyFont="1" applyBorder="1" applyAlignment="1" applyProtection="1">
      <alignment horizontal="left" vertical="center"/>
    </xf>
    <xf numFmtId="0" fontId="2" fillId="0" borderId="32" xfId="4" applyFont="1" applyBorder="1" applyAlignment="1" applyProtection="1">
      <alignment horizontal="left" vertical="center"/>
    </xf>
    <xf numFmtId="0" fontId="2" fillId="0" borderId="33" xfId="4" quotePrefix="1" applyNumberFormat="1" applyFont="1" applyBorder="1" applyAlignment="1" applyProtection="1">
      <alignment horizontal="center" vertical="center"/>
    </xf>
    <xf numFmtId="0" fontId="2" fillId="0" borderId="34" xfId="4" applyNumberFormat="1" applyFont="1" applyBorder="1" applyAlignment="1" applyProtection="1">
      <alignment horizontal="center" vertical="center"/>
    </xf>
    <xf numFmtId="0" fontId="2" fillId="0" borderId="31" xfId="4" applyNumberFormat="1" applyFont="1" applyBorder="1" applyAlignment="1" applyProtection="1">
      <alignment horizontal="center" vertical="center"/>
    </xf>
    <xf numFmtId="17" fontId="2" fillId="0" borderId="0" xfId="4" quotePrefix="1" applyNumberFormat="1" applyFont="1" applyBorder="1" applyAlignment="1" applyProtection="1">
      <alignment horizontal="center" vertical="center"/>
    </xf>
    <xf numFmtId="17" fontId="2" fillId="0" borderId="0" xfId="4" applyNumberFormat="1" applyFont="1" applyBorder="1" applyAlignment="1" applyProtection="1">
      <alignment horizontal="center" vertical="center"/>
    </xf>
    <xf numFmtId="17" fontId="2" fillId="0" borderId="31" xfId="4" quotePrefix="1" applyNumberFormat="1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left"/>
    </xf>
    <xf numFmtId="0" fontId="38" fillId="0" borderId="19" xfId="0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right"/>
    </xf>
    <xf numFmtId="0" fontId="12" fillId="0" borderId="0" xfId="0" applyFont="1" applyAlignment="1" applyProtection="1">
      <alignment horizontal="left"/>
    </xf>
    <xf numFmtId="0" fontId="0" fillId="0" borderId="0" xfId="0" applyFont="1" applyAlignment="1" applyProtection="1"/>
    <xf numFmtId="0" fontId="1" fillId="0" borderId="0" xfId="7" applyFont="1" applyBorder="1" applyAlignment="1" applyProtection="1">
      <alignment horizontal="right" wrapText="1"/>
    </xf>
    <xf numFmtId="0" fontId="0" fillId="0" borderId="0" xfId="7" applyFont="1" applyBorder="1" applyAlignment="1" applyProtection="1">
      <alignment horizontal="right" wrapText="1"/>
    </xf>
    <xf numFmtId="0" fontId="0" fillId="0" borderId="46" xfId="7" applyFont="1" applyBorder="1" applyAlignment="1" applyProtection="1">
      <alignment horizontal="right" wrapText="1"/>
    </xf>
    <xf numFmtId="0" fontId="1" fillId="0" borderId="0" xfId="7" applyFont="1" applyBorder="1" applyAlignment="1" applyProtection="1">
      <alignment horizontal="center" wrapText="1"/>
    </xf>
    <xf numFmtId="0" fontId="0" fillId="0" borderId="0" xfId="7" applyFont="1" applyBorder="1" applyAlignment="1" applyProtection="1">
      <alignment horizontal="center" wrapText="1"/>
    </xf>
    <xf numFmtId="0" fontId="0" fillId="0" borderId="46" xfId="7" applyFont="1" applyBorder="1" applyAlignment="1" applyProtection="1">
      <alignment horizontal="center" wrapText="1"/>
    </xf>
    <xf numFmtId="0" fontId="4" fillId="0" borderId="0" xfId="7" applyFont="1" applyBorder="1" applyAlignment="1" applyProtection="1">
      <alignment horizontal="center" vertical="top" wrapText="1"/>
    </xf>
    <xf numFmtId="0" fontId="1" fillId="0" borderId="0" xfId="0" applyFont="1" applyAlignment="1">
      <alignment horizontal="right" wrapText="1"/>
    </xf>
    <xf numFmtId="0" fontId="0" fillId="0" borderId="0" xfId="0" applyAlignment="1"/>
    <xf numFmtId="0" fontId="4" fillId="0" borderId="0" xfId="0" applyFont="1" applyAlignment="1">
      <alignment horizontal="center" vertical="top" wrapText="1"/>
    </xf>
    <xf numFmtId="0" fontId="0" fillId="0" borderId="0" xfId="7" applyFont="1" applyBorder="1" applyAlignment="1">
      <alignment horizontal="right" wrapText="1"/>
    </xf>
    <xf numFmtId="0" fontId="0" fillId="0" borderId="46" xfId="7" applyFont="1" applyBorder="1" applyAlignment="1">
      <alignment horizontal="right" wrapText="1"/>
    </xf>
    <xf numFmtId="0" fontId="1" fillId="0" borderId="0" xfId="7" applyFont="1" applyBorder="1" applyAlignment="1">
      <alignment horizontal="right" wrapText="1"/>
    </xf>
    <xf numFmtId="0" fontId="1" fillId="0" borderId="46" xfId="7" applyFont="1" applyBorder="1" applyAlignment="1">
      <alignment horizontal="right" wrapText="1"/>
    </xf>
    <xf numFmtId="0" fontId="4" fillId="0" borderId="0" xfId="7" applyFont="1" applyBorder="1" applyAlignment="1">
      <alignment vertical="top" wrapText="1"/>
    </xf>
    <xf numFmtId="1" fontId="46" fillId="0" borderId="24" xfId="4" applyNumberFormat="1" applyFont="1" applyBorder="1" applyProtection="1"/>
  </cellXfs>
  <cellStyles count="8">
    <cellStyle name="Excel Built-in Normal" xfId="7"/>
    <cellStyle name="Normal" xfId="0" builtinId="0"/>
    <cellStyle name="Normal 2" xfId="1"/>
    <cellStyle name="Normal 2 2" xfId="4"/>
    <cellStyle name="Normal 3" xfId="2"/>
    <cellStyle name="Normal 3 2" xfId="5"/>
    <cellStyle name="Normal 4" xfId="3"/>
    <cellStyle name="Normal 4 2" xfId="6"/>
  </cellStyles>
  <dxfs count="0"/>
  <tableStyles count="0" defaultTableStyle="TableStyleMedium9" defaultPivotStyle="PivotStyleLight16"/>
  <colors>
    <mruColors>
      <color rgb="FFFFFFCC"/>
      <color rgb="FF0033CC"/>
      <color rgb="FF91AB0D"/>
      <color rgb="FFFF781D"/>
      <color rgb="FF0000FF"/>
      <color rgb="FFFFFF99"/>
      <color rgb="FF000066"/>
      <color rgb="FF000099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36</xdr:row>
      <xdr:rowOff>0</xdr:rowOff>
    </xdr:from>
    <xdr:to>
      <xdr:col>22</xdr:col>
      <xdr:colOff>28575</xdr:colOff>
      <xdr:row>36</xdr:row>
      <xdr:rowOff>76200</xdr:rowOff>
    </xdr:to>
    <xdr:pic>
      <xdr:nvPicPr>
        <xdr:cNvPr id="2" name="Picture 1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7800975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36</xdr:row>
      <xdr:rowOff>0</xdr:rowOff>
    </xdr:from>
    <xdr:to>
      <xdr:col>22</xdr:col>
      <xdr:colOff>28575</xdr:colOff>
      <xdr:row>36</xdr:row>
      <xdr:rowOff>76200</xdr:rowOff>
    </xdr:to>
    <xdr:pic>
      <xdr:nvPicPr>
        <xdr:cNvPr id="3" name="Picture 1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34250" y="7800975"/>
          <a:ext cx="28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0</xdr:colOff>
      <xdr:row>36</xdr:row>
      <xdr:rowOff>0</xdr:rowOff>
    </xdr:from>
    <xdr:to>
      <xdr:col>22</xdr:col>
      <xdr:colOff>28575</xdr:colOff>
      <xdr:row>36</xdr:row>
      <xdr:rowOff>76200</xdr:rowOff>
    </xdr:to>
    <xdr:pic>
      <xdr:nvPicPr>
        <xdr:cNvPr id="4" name="Picture 1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7800975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36</xdr:row>
      <xdr:rowOff>0</xdr:rowOff>
    </xdr:from>
    <xdr:to>
      <xdr:col>22</xdr:col>
      <xdr:colOff>28575</xdr:colOff>
      <xdr:row>36</xdr:row>
      <xdr:rowOff>76200</xdr:rowOff>
    </xdr:to>
    <xdr:pic>
      <xdr:nvPicPr>
        <xdr:cNvPr id="5" name="Picture 1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7800975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36</xdr:row>
      <xdr:rowOff>0</xdr:rowOff>
    </xdr:from>
    <xdr:to>
      <xdr:col>22</xdr:col>
      <xdr:colOff>28575</xdr:colOff>
      <xdr:row>36</xdr:row>
      <xdr:rowOff>76200</xdr:rowOff>
    </xdr:to>
    <xdr:pic>
      <xdr:nvPicPr>
        <xdr:cNvPr id="6" name="Picture 1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7800975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36</xdr:row>
      <xdr:rowOff>0</xdr:rowOff>
    </xdr:from>
    <xdr:to>
      <xdr:col>22</xdr:col>
      <xdr:colOff>28575</xdr:colOff>
      <xdr:row>36</xdr:row>
      <xdr:rowOff>76200</xdr:rowOff>
    </xdr:to>
    <xdr:pic>
      <xdr:nvPicPr>
        <xdr:cNvPr id="7" name="Picture 1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34250" y="7800975"/>
          <a:ext cx="28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0</xdr:colOff>
      <xdr:row>36</xdr:row>
      <xdr:rowOff>0</xdr:rowOff>
    </xdr:from>
    <xdr:to>
      <xdr:col>22</xdr:col>
      <xdr:colOff>28575</xdr:colOff>
      <xdr:row>36</xdr:row>
      <xdr:rowOff>76200</xdr:rowOff>
    </xdr:to>
    <xdr:pic>
      <xdr:nvPicPr>
        <xdr:cNvPr id="8" name="Picture 1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7800975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36</xdr:row>
      <xdr:rowOff>0</xdr:rowOff>
    </xdr:from>
    <xdr:to>
      <xdr:col>22</xdr:col>
      <xdr:colOff>28575</xdr:colOff>
      <xdr:row>36</xdr:row>
      <xdr:rowOff>76200</xdr:rowOff>
    </xdr:to>
    <xdr:pic>
      <xdr:nvPicPr>
        <xdr:cNvPr id="9" name="Picture 1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7800975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36</xdr:row>
      <xdr:rowOff>0</xdr:rowOff>
    </xdr:from>
    <xdr:to>
      <xdr:col>22</xdr:col>
      <xdr:colOff>28575</xdr:colOff>
      <xdr:row>36</xdr:row>
      <xdr:rowOff>76200</xdr:rowOff>
    </xdr:to>
    <xdr:pic>
      <xdr:nvPicPr>
        <xdr:cNvPr id="10" name="Picture 1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7800975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50800</xdr:colOff>
      <xdr:row>1</xdr:row>
      <xdr:rowOff>63500</xdr:rowOff>
    </xdr:from>
    <xdr:to>
      <xdr:col>32</xdr:col>
      <xdr:colOff>4359</xdr:colOff>
      <xdr:row>2</xdr:row>
      <xdr:rowOff>271462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6200" y="444500"/>
          <a:ext cx="1604559" cy="588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7"/>
  <sheetViews>
    <sheetView workbookViewId="0">
      <selection sqref="A1:XFD1048576"/>
    </sheetView>
  </sheetViews>
  <sheetFormatPr defaultRowHeight="12.75" x14ac:dyDescent="0.2"/>
  <sheetData>
    <row r="1" spans="1:10" ht="18" x14ac:dyDescent="0.25">
      <c r="A1" s="47" t="s">
        <v>196</v>
      </c>
    </row>
    <row r="3" spans="1:10" s="19" customFormat="1" x14ac:dyDescent="0.2">
      <c r="A3" s="48" t="s">
        <v>131</v>
      </c>
    </row>
    <row r="4" spans="1:10" x14ac:dyDescent="0.2">
      <c r="A4" s="10" t="s">
        <v>129</v>
      </c>
    </row>
    <row r="5" spans="1:10" x14ac:dyDescent="0.2">
      <c r="A5" s="10" t="s">
        <v>130</v>
      </c>
    </row>
    <row r="6" spans="1:10" x14ac:dyDescent="0.2">
      <c r="A6" s="10" t="s">
        <v>212</v>
      </c>
    </row>
    <row r="7" spans="1:10" x14ac:dyDescent="0.2">
      <c r="A7" s="10" t="s">
        <v>213</v>
      </c>
    </row>
    <row r="8" spans="1:10" x14ac:dyDescent="0.2">
      <c r="A8" s="374" t="s">
        <v>214</v>
      </c>
      <c r="B8" s="374"/>
      <c r="C8" s="374"/>
      <c r="D8" s="374"/>
      <c r="E8" s="374"/>
      <c r="F8" s="374"/>
      <c r="G8" s="374"/>
      <c r="H8" s="374"/>
      <c r="I8" s="373"/>
      <c r="J8" s="373"/>
    </row>
    <row r="10" spans="1:10" x14ac:dyDescent="0.2">
      <c r="A10" s="48" t="s">
        <v>205</v>
      </c>
    </row>
    <row r="11" spans="1:10" x14ac:dyDescent="0.2">
      <c r="A11" s="10" t="s">
        <v>151</v>
      </c>
    </row>
    <row r="12" spans="1:10" x14ac:dyDescent="0.2">
      <c r="A12" s="10" t="s">
        <v>135</v>
      </c>
    </row>
    <row r="13" spans="1:10" s="19" customFormat="1" x14ac:dyDescent="0.2">
      <c r="A13" s="10" t="s">
        <v>206</v>
      </c>
    </row>
    <row r="14" spans="1:10" s="19" customFormat="1" x14ac:dyDescent="0.2">
      <c r="A14" s="10" t="s">
        <v>207</v>
      </c>
    </row>
    <row r="15" spans="1:10" s="19" customFormat="1" x14ac:dyDescent="0.2">
      <c r="A15" s="10" t="s">
        <v>208</v>
      </c>
    </row>
    <row r="16" spans="1:10" s="19" customFormat="1" x14ac:dyDescent="0.2">
      <c r="A16" s="10" t="s">
        <v>209</v>
      </c>
    </row>
    <row r="17" spans="1:1" s="19" customFormat="1" x14ac:dyDescent="0.2">
      <c r="A17" s="10" t="s">
        <v>210</v>
      </c>
    </row>
    <row r="18" spans="1:1" s="19" customFormat="1" x14ac:dyDescent="0.2">
      <c r="A18" s="10" t="s">
        <v>211</v>
      </c>
    </row>
    <row r="20" spans="1:1" x14ac:dyDescent="0.2">
      <c r="A20" s="48" t="s">
        <v>132</v>
      </c>
    </row>
    <row r="21" spans="1:1" x14ac:dyDescent="0.2">
      <c r="A21" s="10" t="s">
        <v>133</v>
      </c>
    </row>
    <row r="22" spans="1:1" x14ac:dyDescent="0.2">
      <c r="A22" s="10" t="s">
        <v>134</v>
      </c>
    </row>
    <row r="25" spans="1:1" x14ac:dyDescent="0.2">
      <c r="A25" s="48" t="s">
        <v>136</v>
      </c>
    </row>
    <row r="26" spans="1:1" x14ac:dyDescent="0.2">
      <c r="A26" s="10" t="s">
        <v>137</v>
      </c>
    </row>
    <row r="27" spans="1:1" x14ac:dyDescent="0.2">
      <c r="A27" s="10" t="s">
        <v>169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72"/>
  <sheetViews>
    <sheetView tabSelected="1" topLeftCell="A22" zoomScale="93" zoomScaleNormal="93" zoomScaleSheetLayoutView="100" zoomScalePageLayoutView="85" workbookViewId="0">
      <selection activeCell="AM43" sqref="AM43"/>
    </sheetView>
  </sheetViews>
  <sheetFormatPr defaultColWidth="0.42578125" defaultRowHeight="12.75" x14ac:dyDescent="0.2"/>
  <cols>
    <col min="1" max="33" width="5" style="104" customWidth="1"/>
    <col min="34" max="34" width="4.42578125" style="104" customWidth="1"/>
    <col min="35" max="35" width="0.42578125" style="104"/>
    <col min="36" max="44" width="4.42578125" style="104" customWidth="1"/>
    <col min="45" max="16384" width="0.42578125" style="104"/>
  </cols>
  <sheetData>
    <row r="1" spans="1:44" ht="30" x14ac:dyDescent="0.4">
      <c r="O1" s="105"/>
    </row>
    <row r="2" spans="1:44" ht="30" x14ac:dyDescent="0.4">
      <c r="A2" s="489" t="s">
        <v>180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  <c r="Y2" s="490"/>
      <c r="Z2" s="490"/>
      <c r="AA2" s="490"/>
      <c r="AB2" s="490"/>
      <c r="AC2" s="490"/>
      <c r="AD2" s="490"/>
      <c r="AE2" s="490"/>
      <c r="AF2" s="490"/>
      <c r="AG2" s="490"/>
      <c r="AH2" s="106"/>
    </row>
    <row r="3" spans="1:44" ht="30.75" thickBot="1" x14ac:dyDescent="0.45">
      <c r="A3" s="491" t="s">
        <v>215</v>
      </c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  <c r="T3" s="491"/>
      <c r="U3" s="491"/>
      <c r="V3" s="491"/>
      <c r="W3" s="491"/>
      <c r="X3" s="491"/>
      <c r="Y3" s="491"/>
      <c r="Z3" s="491"/>
      <c r="AA3" s="491"/>
      <c r="AB3" s="491"/>
      <c r="AC3" s="491"/>
      <c r="AD3" s="491"/>
      <c r="AE3" s="491"/>
      <c r="AF3" s="491"/>
      <c r="AG3" s="491"/>
      <c r="AH3" s="107"/>
    </row>
    <row r="4" spans="1:44" ht="15" customHeight="1" thickTop="1" x14ac:dyDescent="0.2">
      <c r="A4" s="492"/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2"/>
      <c r="S4" s="492"/>
      <c r="T4" s="492"/>
      <c r="U4" s="492"/>
      <c r="V4" s="492"/>
      <c r="W4" s="492"/>
      <c r="X4" s="492"/>
      <c r="Y4" s="492"/>
      <c r="Z4" s="492"/>
      <c r="AA4" s="492"/>
      <c r="AB4" s="492"/>
      <c r="AC4" s="492"/>
      <c r="AD4" s="492"/>
      <c r="AE4" s="492"/>
      <c r="AF4" s="492"/>
      <c r="AG4" s="108"/>
      <c r="AJ4" s="479"/>
      <c r="AK4" s="479"/>
      <c r="AL4" s="480"/>
      <c r="AM4" s="480"/>
      <c r="AN4" s="109"/>
      <c r="AO4" s="109"/>
      <c r="AP4" s="110"/>
      <c r="AQ4" s="110"/>
      <c r="AR4" s="110"/>
    </row>
    <row r="5" spans="1:44" ht="18" customHeight="1" x14ac:dyDescent="0.3">
      <c r="A5" s="430">
        <v>44044</v>
      </c>
      <c r="B5" s="431"/>
      <c r="C5" s="431"/>
      <c r="D5" s="431"/>
      <c r="E5" s="431"/>
      <c r="F5" s="431"/>
      <c r="G5" s="431"/>
      <c r="H5" s="431"/>
      <c r="I5" s="431"/>
      <c r="J5" s="432"/>
      <c r="K5" s="111"/>
      <c r="L5" s="430">
        <v>44089</v>
      </c>
      <c r="M5" s="431"/>
      <c r="N5" s="431"/>
      <c r="O5" s="431"/>
      <c r="P5" s="431"/>
      <c r="Q5" s="431"/>
      <c r="R5" s="431"/>
      <c r="S5" s="431"/>
      <c r="T5" s="431"/>
      <c r="U5" s="432"/>
      <c r="V5" s="111"/>
      <c r="W5" s="430">
        <v>44120</v>
      </c>
      <c r="X5" s="431"/>
      <c r="Y5" s="431"/>
      <c r="Z5" s="431"/>
      <c r="AA5" s="431"/>
      <c r="AB5" s="431"/>
      <c r="AC5" s="431"/>
      <c r="AD5" s="431"/>
      <c r="AE5" s="431"/>
      <c r="AF5" s="432"/>
      <c r="AG5" s="108"/>
      <c r="AJ5" s="479"/>
      <c r="AK5" s="479"/>
      <c r="AL5" s="480"/>
      <c r="AM5" s="480"/>
      <c r="AN5" s="109"/>
      <c r="AO5" s="109"/>
      <c r="AP5" s="110"/>
      <c r="AQ5" s="110"/>
      <c r="AR5" s="110"/>
    </row>
    <row r="6" spans="1:44" ht="18" customHeight="1" x14ac:dyDescent="0.25">
      <c r="A6" s="413" t="s">
        <v>61</v>
      </c>
      <c r="B6" s="414"/>
      <c r="C6" s="413" t="s">
        <v>62</v>
      </c>
      <c r="D6" s="414"/>
      <c r="E6" s="413" t="s">
        <v>63</v>
      </c>
      <c r="F6" s="414"/>
      <c r="G6" s="413" t="s">
        <v>62</v>
      </c>
      <c r="H6" s="414"/>
      <c r="I6" s="413" t="s">
        <v>64</v>
      </c>
      <c r="J6" s="414"/>
      <c r="K6" s="112"/>
      <c r="L6" s="413" t="s">
        <v>61</v>
      </c>
      <c r="M6" s="414"/>
      <c r="N6" s="413" t="s">
        <v>62</v>
      </c>
      <c r="O6" s="414"/>
      <c r="P6" s="413" t="s">
        <v>63</v>
      </c>
      <c r="Q6" s="414"/>
      <c r="R6" s="413" t="s">
        <v>62</v>
      </c>
      <c r="S6" s="414"/>
      <c r="T6" s="413" t="s">
        <v>64</v>
      </c>
      <c r="U6" s="414"/>
      <c r="V6" s="112"/>
      <c r="W6" s="413" t="s">
        <v>61</v>
      </c>
      <c r="X6" s="414"/>
      <c r="Y6" s="413" t="s">
        <v>62</v>
      </c>
      <c r="Z6" s="414"/>
      <c r="AA6" s="413" t="s">
        <v>63</v>
      </c>
      <c r="AB6" s="414"/>
      <c r="AC6" s="413" t="s">
        <v>62</v>
      </c>
      <c r="AD6" s="414"/>
      <c r="AE6" s="483" t="s">
        <v>64</v>
      </c>
      <c r="AF6" s="484"/>
      <c r="AG6" s="108"/>
      <c r="AJ6" s="479"/>
      <c r="AK6" s="479"/>
      <c r="AL6" s="480"/>
      <c r="AM6" s="480"/>
      <c r="AN6" s="109"/>
      <c r="AO6" s="109"/>
      <c r="AP6" s="110"/>
      <c r="AQ6" s="110"/>
      <c r="AR6" s="110"/>
    </row>
    <row r="7" spans="1:44" ht="18" customHeight="1" x14ac:dyDescent="0.2">
      <c r="A7" s="56" t="s">
        <v>172</v>
      </c>
      <c r="B7" s="73"/>
      <c r="C7" s="56"/>
      <c r="D7" s="73"/>
      <c r="E7" s="57"/>
      <c r="F7" s="75" t="s">
        <v>172</v>
      </c>
      <c r="G7" s="57"/>
      <c r="H7" s="75"/>
      <c r="I7" s="57"/>
      <c r="J7" s="75">
        <v>1</v>
      </c>
      <c r="K7" s="113"/>
      <c r="L7" s="382"/>
      <c r="M7" s="132"/>
      <c r="N7" s="382"/>
      <c r="O7" s="75">
        <v>1</v>
      </c>
      <c r="P7" s="382"/>
      <c r="Q7" s="75">
        <v>2</v>
      </c>
      <c r="R7" s="382"/>
      <c r="S7" s="75">
        <v>3</v>
      </c>
      <c r="T7" s="382"/>
      <c r="U7" s="75">
        <v>4</v>
      </c>
      <c r="V7" s="113"/>
      <c r="W7" s="59"/>
      <c r="X7" s="115"/>
      <c r="Y7" s="59"/>
      <c r="Z7" s="115"/>
      <c r="AA7" s="59"/>
      <c r="AB7" s="115"/>
      <c r="AC7" s="59"/>
      <c r="AD7" s="115">
        <v>1</v>
      </c>
      <c r="AE7" s="57"/>
      <c r="AF7" s="115">
        <v>2</v>
      </c>
      <c r="AG7" s="108"/>
      <c r="AJ7" s="479"/>
      <c r="AK7" s="479"/>
      <c r="AL7" s="481"/>
      <c r="AM7" s="481"/>
      <c r="AN7" s="109"/>
      <c r="AO7" s="109"/>
      <c r="AP7" s="110"/>
      <c r="AQ7" s="110"/>
      <c r="AR7" s="110"/>
    </row>
    <row r="8" spans="1:44" ht="18" customHeight="1" x14ac:dyDescent="0.2">
      <c r="A8" s="57"/>
      <c r="B8" s="117">
        <v>3</v>
      </c>
      <c r="C8" s="57"/>
      <c r="D8" s="75">
        <v>4</v>
      </c>
      <c r="E8" s="57"/>
      <c r="F8" s="75">
        <v>5</v>
      </c>
      <c r="G8" s="57"/>
      <c r="H8" s="75">
        <v>6</v>
      </c>
      <c r="I8" s="57"/>
      <c r="J8" s="75">
        <v>7</v>
      </c>
      <c r="K8" s="301"/>
      <c r="L8" s="116" t="s">
        <v>49</v>
      </c>
      <c r="M8" s="117">
        <v>7</v>
      </c>
      <c r="O8" s="75">
        <v>8</v>
      </c>
      <c r="P8" s="57"/>
      <c r="Q8" s="75">
        <v>9</v>
      </c>
      <c r="R8" s="57"/>
      <c r="S8" s="75">
        <v>10</v>
      </c>
      <c r="T8" s="57"/>
      <c r="U8" s="75">
        <v>11</v>
      </c>
      <c r="V8" s="113"/>
      <c r="W8" s="300"/>
      <c r="X8" s="352">
        <v>5</v>
      </c>
      <c r="Y8" s="57"/>
      <c r="Z8" s="75">
        <v>6</v>
      </c>
      <c r="AA8" s="57"/>
      <c r="AB8" s="75">
        <v>7</v>
      </c>
      <c r="AC8" s="114"/>
      <c r="AD8" s="75">
        <v>8</v>
      </c>
      <c r="AE8" s="114"/>
      <c r="AF8" s="75">
        <v>9</v>
      </c>
      <c r="AG8" s="108"/>
      <c r="AJ8" s="479"/>
      <c r="AK8" s="479"/>
      <c r="AL8" s="493"/>
      <c r="AM8" s="493"/>
      <c r="AN8" s="109"/>
      <c r="AO8" s="109"/>
      <c r="AP8" s="110"/>
      <c r="AQ8" s="110"/>
      <c r="AR8" s="110"/>
    </row>
    <row r="9" spans="1:44" ht="18" customHeight="1" x14ac:dyDescent="0.2">
      <c r="A9" s="57"/>
      <c r="B9" s="75">
        <v>10</v>
      </c>
      <c r="C9" s="57"/>
      <c r="D9" s="75">
        <v>11</v>
      </c>
      <c r="E9" s="57"/>
      <c r="F9" s="75">
        <v>12</v>
      </c>
      <c r="G9" s="57"/>
      <c r="H9" s="75">
        <v>13</v>
      </c>
      <c r="I9" s="57"/>
      <c r="J9" s="75">
        <v>14</v>
      </c>
      <c r="K9" s="113"/>
      <c r="L9" s="57"/>
      <c r="M9" s="75">
        <v>14</v>
      </c>
      <c r="N9" s="58"/>
      <c r="O9" s="75">
        <v>15</v>
      </c>
      <c r="P9" s="57"/>
      <c r="Q9" s="75">
        <v>16</v>
      </c>
      <c r="R9" s="57"/>
      <c r="S9" s="75">
        <v>17</v>
      </c>
      <c r="T9" s="57"/>
      <c r="U9" s="75">
        <v>18</v>
      </c>
      <c r="V9" s="113"/>
      <c r="W9" s="116" t="s">
        <v>49</v>
      </c>
      <c r="X9" s="117">
        <v>12</v>
      </c>
      <c r="Y9" s="60"/>
      <c r="Z9" s="75">
        <v>13</v>
      </c>
      <c r="AA9" s="57"/>
      <c r="AB9" s="75">
        <v>14</v>
      </c>
      <c r="AD9" s="146">
        <v>15</v>
      </c>
      <c r="AF9" s="75">
        <v>16</v>
      </c>
      <c r="AG9" s="108"/>
      <c r="AJ9" s="479"/>
      <c r="AK9" s="479"/>
      <c r="AL9" s="480"/>
      <c r="AM9" s="480"/>
      <c r="AN9" s="109"/>
      <c r="AO9" s="109"/>
      <c r="AP9" s="110"/>
      <c r="AQ9" s="110"/>
      <c r="AR9" s="110"/>
    </row>
    <row r="10" spans="1:44" ht="18" customHeight="1" x14ac:dyDescent="0.25">
      <c r="A10" s="57"/>
      <c r="B10" s="75">
        <v>17</v>
      </c>
      <c r="C10" s="57"/>
      <c r="D10" s="75">
        <v>18</v>
      </c>
      <c r="F10" s="308">
        <v>19</v>
      </c>
      <c r="G10" s="118" t="s">
        <v>51</v>
      </c>
      <c r="H10" s="308">
        <v>20</v>
      </c>
      <c r="I10" s="118" t="s">
        <v>51</v>
      </c>
      <c r="J10" s="75">
        <v>21</v>
      </c>
      <c r="K10" s="113"/>
      <c r="L10" s="57"/>
      <c r="M10" s="75">
        <v>21</v>
      </c>
      <c r="N10" s="57"/>
      <c r="O10" s="75">
        <v>22</v>
      </c>
      <c r="P10" s="57"/>
      <c r="Q10" s="75">
        <v>23</v>
      </c>
      <c r="R10" s="341" t="s">
        <v>57</v>
      </c>
      <c r="S10" s="75">
        <v>24</v>
      </c>
      <c r="T10" s="119" t="s">
        <v>121</v>
      </c>
      <c r="U10" s="75">
        <v>25</v>
      </c>
      <c r="V10" s="113"/>
      <c r="W10" s="58"/>
      <c r="X10" s="115">
        <v>19</v>
      </c>
      <c r="Y10" s="57"/>
      <c r="Z10" s="75">
        <v>20</v>
      </c>
      <c r="AA10" s="57"/>
      <c r="AB10" s="75">
        <v>21</v>
      </c>
      <c r="AC10" s="400"/>
      <c r="AD10" s="75">
        <v>22</v>
      </c>
      <c r="AE10" s="344" t="s">
        <v>194</v>
      </c>
      <c r="AF10" s="75">
        <v>23</v>
      </c>
      <c r="AG10" s="108"/>
      <c r="AJ10" s="479"/>
      <c r="AK10" s="479"/>
      <c r="AL10" s="480"/>
      <c r="AM10" s="480"/>
      <c r="AN10" s="109"/>
      <c r="AO10" s="109"/>
      <c r="AP10" s="110"/>
      <c r="AQ10" s="110"/>
      <c r="AR10" s="110"/>
    </row>
    <row r="11" spans="1:44" ht="18" customHeight="1" x14ac:dyDescent="0.2">
      <c r="A11" s="312" t="s">
        <v>50</v>
      </c>
      <c r="B11" s="131">
        <v>24</v>
      </c>
      <c r="C11" s="118" t="s">
        <v>51</v>
      </c>
      <c r="D11" s="131">
        <v>25</v>
      </c>
      <c r="E11" s="118" t="s">
        <v>51</v>
      </c>
      <c r="F11" s="131">
        <v>26</v>
      </c>
      <c r="G11" s="118" t="s">
        <v>51</v>
      </c>
      <c r="H11" s="131">
        <v>27</v>
      </c>
      <c r="I11" s="118" t="s">
        <v>51</v>
      </c>
      <c r="J11" s="75">
        <v>28</v>
      </c>
      <c r="K11" s="113"/>
      <c r="L11" s="57"/>
      <c r="M11" s="75">
        <v>28</v>
      </c>
      <c r="N11" s="57"/>
      <c r="O11" s="75">
        <v>29</v>
      </c>
      <c r="P11" s="57"/>
      <c r="Q11" s="75">
        <v>30</v>
      </c>
      <c r="R11" s="347"/>
      <c r="S11" s="120"/>
      <c r="T11" s="347"/>
      <c r="U11" s="120"/>
      <c r="V11" s="113"/>
      <c r="W11" s="57"/>
      <c r="X11" s="75">
        <v>26</v>
      </c>
      <c r="Y11" s="74"/>
      <c r="Z11" s="75">
        <v>27</v>
      </c>
      <c r="AA11" s="74"/>
      <c r="AB11" s="75">
        <v>28</v>
      </c>
      <c r="AC11" s="74"/>
      <c r="AD11" s="75">
        <v>29</v>
      </c>
      <c r="AE11" s="114"/>
      <c r="AF11" s="75">
        <v>30</v>
      </c>
      <c r="AG11" s="108"/>
      <c r="AJ11" s="479"/>
      <c r="AK11" s="479"/>
      <c r="AL11" s="480"/>
      <c r="AM11" s="480"/>
      <c r="AN11" s="109"/>
      <c r="AO11" s="109"/>
      <c r="AP11" s="110"/>
      <c r="AQ11" s="110"/>
      <c r="AR11" s="110"/>
    </row>
    <row r="12" spans="1:44" ht="18" customHeight="1" x14ac:dyDescent="0.2">
      <c r="A12" s="328" t="s">
        <v>52</v>
      </c>
      <c r="B12" s="75">
        <v>31</v>
      </c>
      <c r="C12" s="383"/>
      <c r="D12" s="385"/>
      <c r="E12" s="384"/>
      <c r="F12" s="385"/>
      <c r="G12" s="384"/>
      <c r="H12" s="385"/>
      <c r="I12" s="384"/>
      <c r="J12" s="385"/>
      <c r="K12" s="113"/>
      <c r="L12" s="380"/>
      <c r="M12" s="379"/>
      <c r="N12" s="380"/>
      <c r="O12" s="379"/>
      <c r="P12" s="380"/>
      <c r="Q12" s="379"/>
      <c r="R12" s="381"/>
      <c r="S12" s="379"/>
      <c r="T12" s="381"/>
      <c r="U12" s="379"/>
      <c r="V12" s="113"/>
      <c r="W12" s="346"/>
      <c r="X12" s="120"/>
      <c r="Y12" s="120"/>
      <c r="Z12" s="120"/>
      <c r="AA12" s="379"/>
      <c r="AB12" s="379"/>
      <c r="AC12" s="379"/>
      <c r="AD12" s="379"/>
      <c r="AF12" s="379"/>
      <c r="AG12" s="108"/>
      <c r="AJ12" s="377"/>
      <c r="AK12" s="377"/>
      <c r="AL12" s="378"/>
      <c r="AM12" s="378"/>
      <c r="AN12" s="109"/>
      <c r="AO12" s="109"/>
      <c r="AP12" s="110"/>
      <c r="AQ12" s="110"/>
      <c r="AR12" s="110"/>
    </row>
    <row r="13" spans="1:44" ht="18" customHeight="1" x14ac:dyDescent="0.2">
      <c r="A13" s="418" t="s">
        <v>69</v>
      </c>
      <c r="B13" s="418"/>
      <c r="C13" s="418"/>
      <c r="D13" s="418"/>
      <c r="E13" s="124">
        <f>(H13+J13)</f>
        <v>1</v>
      </c>
      <c r="F13" s="125"/>
      <c r="G13" s="126" t="s">
        <v>117</v>
      </c>
      <c r="H13" s="61">
        <v>1</v>
      </c>
      <c r="I13" s="126" t="s">
        <v>64</v>
      </c>
      <c r="J13" s="61">
        <v>0</v>
      </c>
      <c r="K13" s="113"/>
      <c r="L13" s="482" t="s">
        <v>69</v>
      </c>
      <c r="M13" s="482"/>
      <c r="N13" s="482"/>
      <c r="O13" s="482"/>
      <c r="P13" s="124">
        <f>(S13+U13)</f>
        <v>19</v>
      </c>
      <c r="Q13" s="127"/>
      <c r="R13" s="126" t="s">
        <v>117</v>
      </c>
      <c r="S13" s="61">
        <v>16</v>
      </c>
      <c r="T13" s="126" t="s">
        <v>64</v>
      </c>
      <c r="U13" s="61">
        <v>3</v>
      </c>
      <c r="V13" s="128"/>
      <c r="W13" s="482" t="s">
        <v>69</v>
      </c>
      <c r="X13" s="482"/>
      <c r="Y13" s="482"/>
      <c r="Z13" s="482"/>
      <c r="AA13" s="124">
        <f>(AD13+AF13)</f>
        <v>20</v>
      </c>
      <c r="AB13" s="125"/>
      <c r="AC13" s="126" t="s">
        <v>117</v>
      </c>
      <c r="AD13" s="61">
        <v>16</v>
      </c>
      <c r="AE13" s="126" t="s">
        <v>64</v>
      </c>
      <c r="AF13" s="61">
        <v>4</v>
      </c>
      <c r="AG13" s="108"/>
      <c r="AJ13" s="122"/>
      <c r="AK13" s="122"/>
      <c r="AL13" s="123"/>
      <c r="AM13" s="123"/>
      <c r="AN13" s="109"/>
      <c r="AO13" s="109"/>
      <c r="AP13" s="110"/>
      <c r="AQ13" s="110"/>
      <c r="AR13" s="110"/>
    </row>
    <row r="14" spans="1:44" ht="12.75" customHeight="1" x14ac:dyDescent="0.2">
      <c r="A14" s="488"/>
      <c r="B14" s="488"/>
      <c r="C14" s="488"/>
      <c r="D14" s="488"/>
      <c r="E14" s="488"/>
      <c r="F14" s="488"/>
      <c r="G14" s="488"/>
      <c r="H14" s="488"/>
      <c r="I14" s="488"/>
      <c r="J14" s="488"/>
      <c r="L14" s="488"/>
      <c r="M14" s="488"/>
      <c r="N14" s="488"/>
      <c r="O14" s="488"/>
      <c r="P14" s="488"/>
      <c r="Q14" s="488"/>
      <c r="R14" s="488"/>
      <c r="S14" s="488"/>
      <c r="T14" s="488"/>
      <c r="U14" s="488"/>
      <c r="W14" s="488"/>
      <c r="X14" s="488"/>
      <c r="Y14" s="488"/>
      <c r="Z14" s="488"/>
      <c r="AA14" s="488"/>
      <c r="AB14" s="488"/>
      <c r="AC14" s="488"/>
      <c r="AD14" s="488"/>
      <c r="AE14" s="488"/>
      <c r="AF14" s="488"/>
      <c r="AG14" s="108"/>
      <c r="AJ14" s="479"/>
      <c r="AK14" s="479"/>
      <c r="AL14" s="480"/>
      <c r="AM14" s="480"/>
      <c r="AN14" s="109"/>
      <c r="AO14" s="109"/>
      <c r="AP14" s="110"/>
      <c r="AQ14" s="110"/>
      <c r="AR14" s="110"/>
    </row>
    <row r="15" spans="1:44" ht="9.75" hidden="1" customHeight="1" x14ac:dyDescent="0.2">
      <c r="A15" s="485"/>
      <c r="B15" s="485"/>
      <c r="C15" s="485"/>
      <c r="D15" s="485"/>
      <c r="E15" s="485"/>
      <c r="F15" s="485"/>
      <c r="G15" s="485"/>
      <c r="H15" s="485"/>
      <c r="I15" s="485"/>
      <c r="J15" s="485"/>
      <c r="K15" s="112"/>
      <c r="L15" s="486"/>
      <c r="M15" s="486"/>
      <c r="N15" s="486"/>
      <c r="O15" s="486"/>
      <c r="P15" s="486"/>
      <c r="Q15" s="486"/>
      <c r="R15" s="486"/>
      <c r="S15" s="486"/>
      <c r="T15" s="486"/>
      <c r="U15" s="486"/>
      <c r="V15" s="112"/>
      <c r="W15" s="487"/>
      <c r="X15" s="487"/>
      <c r="Y15" s="487"/>
      <c r="Z15" s="487"/>
      <c r="AA15" s="487"/>
      <c r="AB15" s="487"/>
      <c r="AC15" s="487"/>
      <c r="AD15" s="487"/>
      <c r="AE15" s="487"/>
      <c r="AF15" s="487"/>
      <c r="AG15" s="108"/>
      <c r="AJ15" s="479"/>
      <c r="AK15" s="479"/>
      <c r="AL15" s="480"/>
      <c r="AM15" s="480"/>
      <c r="AN15" s="109"/>
      <c r="AO15" s="109"/>
      <c r="AP15" s="110"/>
      <c r="AQ15" s="110"/>
      <c r="AR15" s="110"/>
    </row>
    <row r="16" spans="1:44" ht="18" customHeight="1" x14ac:dyDescent="0.3">
      <c r="A16" s="430">
        <v>44150</v>
      </c>
      <c r="B16" s="431"/>
      <c r="C16" s="431"/>
      <c r="D16" s="431"/>
      <c r="E16" s="431"/>
      <c r="F16" s="431"/>
      <c r="G16" s="431"/>
      <c r="H16" s="431"/>
      <c r="I16" s="431"/>
      <c r="J16" s="432"/>
      <c r="K16" s="129"/>
      <c r="L16" s="430">
        <v>44180</v>
      </c>
      <c r="M16" s="431"/>
      <c r="N16" s="431"/>
      <c r="O16" s="431"/>
      <c r="P16" s="431"/>
      <c r="Q16" s="431"/>
      <c r="R16" s="431"/>
      <c r="S16" s="431"/>
      <c r="T16" s="431"/>
      <c r="U16" s="432"/>
      <c r="V16" s="129"/>
      <c r="W16" s="430">
        <v>44212</v>
      </c>
      <c r="X16" s="431"/>
      <c r="Y16" s="431"/>
      <c r="Z16" s="431"/>
      <c r="AA16" s="431"/>
      <c r="AB16" s="431"/>
      <c r="AC16" s="431"/>
      <c r="AD16" s="431"/>
      <c r="AE16" s="431"/>
      <c r="AF16" s="432"/>
      <c r="AG16" s="108"/>
      <c r="AJ16" s="479"/>
      <c r="AK16" s="479"/>
      <c r="AL16" s="480"/>
      <c r="AM16" s="480"/>
      <c r="AN16" s="109"/>
      <c r="AO16" s="109"/>
      <c r="AP16" s="110"/>
      <c r="AQ16" s="110"/>
      <c r="AR16" s="110"/>
    </row>
    <row r="17" spans="1:44" ht="18" customHeight="1" x14ac:dyDescent="0.25">
      <c r="A17" s="483" t="s">
        <v>61</v>
      </c>
      <c r="B17" s="484"/>
      <c r="C17" s="413" t="s">
        <v>62</v>
      </c>
      <c r="D17" s="414"/>
      <c r="E17" s="413" t="s">
        <v>63</v>
      </c>
      <c r="F17" s="414"/>
      <c r="G17" s="413" t="s">
        <v>62</v>
      </c>
      <c r="H17" s="414"/>
      <c r="I17" s="413" t="s">
        <v>64</v>
      </c>
      <c r="J17" s="414"/>
      <c r="K17" s="112"/>
      <c r="L17" s="413" t="s">
        <v>61</v>
      </c>
      <c r="M17" s="414"/>
      <c r="N17" s="413" t="s">
        <v>62</v>
      </c>
      <c r="O17" s="414"/>
      <c r="P17" s="413" t="s">
        <v>63</v>
      </c>
      <c r="Q17" s="414"/>
      <c r="R17" s="413" t="s">
        <v>62</v>
      </c>
      <c r="S17" s="414"/>
      <c r="T17" s="413" t="s">
        <v>64</v>
      </c>
      <c r="U17" s="414"/>
      <c r="V17" s="112"/>
      <c r="W17" s="413" t="s">
        <v>61</v>
      </c>
      <c r="X17" s="414"/>
      <c r="Y17" s="413" t="s">
        <v>62</v>
      </c>
      <c r="Z17" s="414"/>
      <c r="AA17" s="413" t="s">
        <v>63</v>
      </c>
      <c r="AB17" s="414"/>
      <c r="AC17" s="413" t="s">
        <v>62</v>
      </c>
      <c r="AD17" s="414"/>
      <c r="AE17" s="413" t="s">
        <v>64</v>
      </c>
      <c r="AF17" s="414"/>
      <c r="AG17" s="108"/>
      <c r="AJ17" s="479"/>
      <c r="AK17" s="479"/>
      <c r="AL17" s="481"/>
      <c r="AM17" s="481"/>
      <c r="AN17" s="109"/>
      <c r="AO17" s="109"/>
      <c r="AP17" s="110"/>
      <c r="AQ17" s="110"/>
      <c r="AR17" s="110"/>
    </row>
    <row r="18" spans="1:44" ht="18" customHeight="1" x14ac:dyDescent="0.2">
      <c r="A18" s="130"/>
      <c r="B18" s="75">
        <v>2</v>
      </c>
      <c r="C18" s="63"/>
      <c r="D18" s="75">
        <v>3</v>
      </c>
      <c r="E18" s="63"/>
      <c r="F18" s="75">
        <v>4</v>
      </c>
      <c r="G18" s="62"/>
      <c r="H18" s="75">
        <v>5</v>
      </c>
      <c r="I18" s="357"/>
      <c r="J18" s="75">
        <v>6</v>
      </c>
      <c r="K18" s="113"/>
      <c r="L18" s="114"/>
      <c r="M18" s="75"/>
      <c r="N18" s="74"/>
      <c r="O18" s="75">
        <v>1</v>
      </c>
      <c r="P18" s="74"/>
      <c r="Q18" s="75">
        <v>2</v>
      </c>
      <c r="R18" s="57"/>
      <c r="S18" s="75">
        <v>3</v>
      </c>
      <c r="T18" s="114"/>
      <c r="U18" s="75">
        <v>4</v>
      </c>
      <c r="V18" s="113"/>
      <c r="W18" s="21"/>
      <c r="X18" s="131"/>
      <c r="Y18" s="21"/>
      <c r="Z18" s="131"/>
      <c r="AA18" s="390"/>
      <c r="AB18" s="131"/>
      <c r="AC18" s="390"/>
      <c r="AD18" s="131"/>
      <c r="AE18" s="311" t="s">
        <v>49</v>
      </c>
      <c r="AF18" s="132">
        <v>1</v>
      </c>
      <c r="AG18" s="108"/>
      <c r="AJ18" s="479"/>
      <c r="AK18" s="479"/>
      <c r="AL18" s="481"/>
      <c r="AM18" s="481"/>
      <c r="AN18" s="109"/>
      <c r="AO18" s="109"/>
      <c r="AP18" s="110"/>
      <c r="AQ18" s="110"/>
      <c r="AR18" s="110"/>
    </row>
    <row r="19" spans="1:44" ht="18" customHeight="1" x14ac:dyDescent="0.25">
      <c r="A19" s="357"/>
      <c r="B19" s="75">
        <v>9</v>
      </c>
      <c r="C19" s="357"/>
      <c r="D19" s="75">
        <v>10</v>
      </c>
      <c r="E19" s="116" t="s">
        <v>49</v>
      </c>
      <c r="F19" s="117">
        <v>11</v>
      </c>
      <c r="G19" s="397" t="s">
        <v>261</v>
      </c>
      <c r="H19" s="75">
        <v>12</v>
      </c>
      <c r="I19" s="344" t="s">
        <v>194</v>
      </c>
      <c r="J19" s="302">
        <v>13</v>
      </c>
      <c r="K19" s="320"/>
      <c r="M19" s="146">
        <v>7</v>
      </c>
      <c r="N19" s="57"/>
      <c r="O19" s="75">
        <v>8</v>
      </c>
      <c r="P19" s="57"/>
      <c r="Q19" s="75">
        <v>9</v>
      </c>
      <c r="R19" s="57"/>
      <c r="S19" s="75">
        <v>10</v>
      </c>
      <c r="T19" s="114"/>
      <c r="U19" s="75">
        <v>11</v>
      </c>
      <c r="V19" s="113"/>
      <c r="W19" s="21"/>
      <c r="X19" s="131">
        <v>4</v>
      </c>
      <c r="Y19" s="22"/>
      <c r="Z19" s="131">
        <v>5</v>
      </c>
      <c r="AA19" s="20"/>
      <c r="AB19" s="131">
        <v>6</v>
      </c>
      <c r="AC19" s="64"/>
      <c r="AD19" s="131">
        <v>7</v>
      </c>
      <c r="AE19" s="63"/>
      <c r="AF19" s="131">
        <v>8</v>
      </c>
      <c r="AG19" s="108"/>
      <c r="AH19" s="108"/>
      <c r="AJ19" s="479"/>
      <c r="AK19" s="479"/>
      <c r="AL19" s="480"/>
      <c r="AM19" s="480"/>
      <c r="AN19" s="109"/>
      <c r="AO19" s="109"/>
      <c r="AP19" s="110"/>
      <c r="AQ19" s="110"/>
      <c r="AR19" s="110"/>
    </row>
    <row r="20" spans="1:44" ht="18" customHeight="1" x14ac:dyDescent="0.2">
      <c r="A20" s="357"/>
      <c r="B20" s="302">
        <v>16</v>
      </c>
      <c r="D20" s="75">
        <v>17</v>
      </c>
      <c r="E20" s="57"/>
      <c r="F20" s="75">
        <v>18</v>
      </c>
      <c r="G20" s="57"/>
      <c r="H20" s="75">
        <v>19</v>
      </c>
      <c r="I20" s="317"/>
      <c r="J20" s="133">
        <v>20</v>
      </c>
      <c r="K20" s="320"/>
      <c r="L20" s="319"/>
      <c r="M20" s="75">
        <v>14</v>
      </c>
      <c r="N20" s="57"/>
      <c r="O20" s="75">
        <v>15</v>
      </c>
      <c r="P20" s="57"/>
      <c r="Q20" s="75">
        <v>16</v>
      </c>
      <c r="R20" s="57"/>
      <c r="S20" s="75">
        <v>17</v>
      </c>
      <c r="U20" s="146">
        <v>18</v>
      </c>
      <c r="V20" s="304"/>
      <c r="W20" s="357"/>
      <c r="X20" s="131">
        <v>11</v>
      </c>
      <c r="Y20" s="357"/>
      <c r="Z20" s="131">
        <v>12</v>
      </c>
      <c r="AA20" s="63"/>
      <c r="AB20" s="131">
        <v>13</v>
      </c>
      <c r="AC20" s="70"/>
      <c r="AD20" s="131">
        <v>14</v>
      </c>
      <c r="AE20" s="55"/>
      <c r="AF20" s="131">
        <v>15</v>
      </c>
      <c r="AG20" s="108"/>
      <c r="AH20" s="108"/>
      <c r="AJ20" s="479"/>
      <c r="AK20" s="479"/>
      <c r="AL20" s="480"/>
      <c r="AM20" s="480"/>
      <c r="AN20" s="109"/>
      <c r="AO20" s="109"/>
      <c r="AP20" s="110"/>
      <c r="AQ20" s="110"/>
      <c r="AR20" s="110"/>
    </row>
    <row r="21" spans="1:44" ht="18" customHeight="1" x14ac:dyDescent="0.2">
      <c r="A21" s="369"/>
      <c r="B21" s="75">
        <v>23</v>
      </c>
      <c r="C21" s="57"/>
      <c r="D21" s="75">
        <v>24</v>
      </c>
      <c r="E21" s="57"/>
      <c r="F21" s="75">
        <v>25</v>
      </c>
      <c r="G21" s="57"/>
      <c r="H21" s="75">
        <v>26</v>
      </c>
      <c r="J21" s="115">
        <v>27</v>
      </c>
      <c r="K21" s="301"/>
      <c r="L21" s="311" t="s">
        <v>49</v>
      </c>
      <c r="M21" s="131">
        <v>21</v>
      </c>
      <c r="N21" s="311" t="s">
        <v>49</v>
      </c>
      <c r="O21" s="131">
        <v>22</v>
      </c>
      <c r="P21" s="311" t="s">
        <v>49</v>
      </c>
      <c r="Q21" s="322">
        <v>23</v>
      </c>
      <c r="R21" s="311" t="s">
        <v>49</v>
      </c>
      <c r="S21" s="131">
        <v>24</v>
      </c>
      <c r="T21" s="311" t="s">
        <v>49</v>
      </c>
      <c r="U21" s="132">
        <v>25</v>
      </c>
      <c r="V21" s="304"/>
      <c r="W21" s="65"/>
      <c r="X21" s="131">
        <v>18</v>
      </c>
      <c r="Y21" s="65"/>
      <c r="Z21" s="131">
        <v>19</v>
      </c>
      <c r="AA21" s="370"/>
      <c r="AB21" s="131">
        <v>20</v>
      </c>
      <c r="AC21" s="370"/>
      <c r="AD21" s="134">
        <v>21</v>
      </c>
      <c r="AE21" s="357"/>
      <c r="AF21" s="131">
        <v>22</v>
      </c>
      <c r="AG21" s="108"/>
      <c r="AH21" s="108"/>
      <c r="AJ21" s="479"/>
      <c r="AK21" s="479"/>
      <c r="AL21" s="480"/>
      <c r="AM21" s="480"/>
      <c r="AN21" s="109"/>
      <c r="AO21" s="109"/>
      <c r="AP21" s="110"/>
      <c r="AQ21" s="110"/>
      <c r="AR21" s="110"/>
    </row>
    <row r="22" spans="1:44" ht="15.75" customHeight="1" x14ac:dyDescent="0.2">
      <c r="A22" s="114"/>
      <c r="B22" s="73">
        <v>30</v>
      </c>
      <c r="C22" s="386"/>
      <c r="D22" s="387"/>
      <c r="E22" s="386"/>
      <c r="F22" s="387"/>
      <c r="G22" s="121"/>
      <c r="H22" s="120"/>
      <c r="I22" s="121"/>
      <c r="J22" s="121"/>
      <c r="K22" s="113"/>
      <c r="L22" s="311" t="s">
        <v>49</v>
      </c>
      <c r="M22" s="131">
        <v>28</v>
      </c>
      <c r="N22" s="311" t="s">
        <v>49</v>
      </c>
      <c r="O22" s="131">
        <v>29</v>
      </c>
      <c r="P22" s="311" t="s">
        <v>49</v>
      </c>
      <c r="Q22" s="389">
        <v>30</v>
      </c>
      <c r="R22" s="311" t="s">
        <v>49</v>
      </c>
      <c r="S22" s="322">
        <v>31</v>
      </c>
      <c r="T22" s="388"/>
      <c r="U22" s="321"/>
      <c r="V22" s="304"/>
      <c r="W22" s="357"/>
      <c r="X22" s="131">
        <v>25</v>
      </c>
      <c r="Y22" s="405"/>
      <c r="Z22" s="406">
        <v>26</v>
      </c>
      <c r="AA22" s="405"/>
      <c r="AB22" s="407">
        <v>27</v>
      </c>
      <c r="AC22" s="405"/>
      <c r="AD22" s="408">
        <v>28</v>
      </c>
      <c r="AE22" s="57"/>
      <c r="AF22" s="409">
        <v>29</v>
      </c>
      <c r="AG22" s="108"/>
      <c r="AH22" s="108"/>
      <c r="AJ22" s="479"/>
      <c r="AK22" s="479"/>
      <c r="AL22" s="480"/>
      <c r="AM22" s="480"/>
      <c r="AN22" s="109"/>
      <c r="AO22" s="109"/>
      <c r="AP22" s="110"/>
      <c r="AQ22" s="110"/>
      <c r="AR22" s="110"/>
    </row>
    <row r="23" spans="1:44" ht="15.75" customHeight="1" x14ac:dyDescent="0.2">
      <c r="A23" s="418" t="s">
        <v>69</v>
      </c>
      <c r="B23" s="419"/>
      <c r="C23" s="419"/>
      <c r="D23" s="419"/>
      <c r="E23" s="124">
        <f>(H23+J23)</f>
        <v>18</v>
      </c>
      <c r="F23" s="125"/>
      <c r="G23" s="126" t="s">
        <v>117</v>
      </c>
      <c r="H23" s="61">
        <v>15</v>
      </c>
      <c r="I23" s="126" t="s">
        <v>64</v>
      </c>
      <c r="J23" s="61">
        <v>3</v>
      </c>
      <c r="K23" s="112"/>
      <c r="L23" s="418" t="s">
        <v>69</v>
      </c>
      <c r="M23" s="433"/>
      <c r="N23" s="433"/>
      <c r="O23" s="434"/>
      <c r="P23" s="124">
        <f>(S23+U23)</f>
        <v>14</v>
      </c>
      <c r="Q23" s="125"/>
      <c r="R23" s="126" t="s">
        <v>117</v>
      </c>
      <c r="S23" s="61">
        <v>11</v>
      </c>
      <c r="T23" s="126" t="s">
        <v>64</v>
      </c>
      <c r="U23" s="61">
        <v>3</v>
      </c>
      <c r="V23" s="108"/>
      <c r="W23" s="135" t="s">
        <v>119</v>
      </c>
      <c r="X23" s="136"/>
      <c r="Y23" s="136"/>
      <c r="Z23" s="124">
        <f>(AD23+AF23)</f>
        <v>19</v>
      </c>
      <c r="AA23" s="137" t="s">
        <v>75</v>
      </c>
      <c r="AB23" s="305"/>
      <c r="AC23" s="306" t="s">
        <v>117</v>
      </c>
      <c r="AD23" s="307">
        <v>16</v>
      </c>
      <c r="AE23" s="126" t="s">
        <v>64</v>
      </c>
      <c r="AF23" s="61">
        <v>3</v>
      </c>
      <c r="AG23" s="126"/>
      <c r="AJ23" s="479"/>
      <c r="AK23" s="479"/>
      <c r="AL23" s="480"/>
      <c r="AM23" s="480"/>
      <c r="AN23" s="109"/>
      <c r="AO23" s="109"/>
      <c r="AP23" s="110"/>
      <c r="AQ23" s="110"/>
      <c r="AR23" s="110"/>
    </row>
    <row r="24" spans="1:44" ht="15.75" customHeight="1" x14ac:dyDescent="0.2">
      <c r="A24" s="124"/>
      <c r="B24" s="124"/>
      <c r="C24" s="124"/>
      <c r="D24" s="124"/>
      <c r="E24" s="124"/>
      <c r="F24" s="125"/>
      <c r="G24" s="126"/>
      <c r="H24" s="126"/>
      <c r="I24" s="126"/>
      <c r="J24" s="126"/>
      <c r="K24" s="112"/>
      <c r="L24" s="124"/>
      <c r="M24" s="124"/>
      <c r="N24" s="124"/>
      <c r="O24" s="124"/>
      <c r="P24" s="124"/>
      <c r="Q24" s="125"/>
      <c r="R24" s="126"/>
      <c r="S24" s="126"/>
      <c r="T24" s="126"/>
      <c r="U24" s="126"/>
      <c r="V24" s="108"/>
      <c r="W24" s="138" t="s">
        <v>118</v>
      </c>
      <c r="X24" s="139"/>
      <c r="Y24" s="139"/>
      <c r="Z24" s="124">
        <f>(AD24+AF24)</f>
        <v>1</v>
      </c>
      <c r="AA24" s="137" t="s">
        <v>76</v>
      </c>
      <c r="AB24" s="125"/>
      <c r="AC24" s="126" t="s">
        <v>117</v>
      </c>
      <c r="AD24" s="61">
        <v>0</v>
      </c>
      <c r="AE24" s="126" t="s">
        <v>64</v>
      </c>
      <c r="AF24" s="61">
        <v>1</v>
      </c>
      <c r="AG24" s="126"/>
      <c r="AH24" s="108"/>
      <c r="AJ24" s="479"/>
      <c r="AK24" s="479"/>
      <c r="AL24" s="480"/>
      <c r="AM24" s="480"/>
      <c r="AN24" s="109"/>
      <c r="AO24" s="109"/>
      <c r="AP24" s="110"/>
      <c r="AQ24" s="110"/>
      <c r="AR24" s="110"/>
    </row>
    <row r="25" spans="1:44" ht="9" customHeight="1" x14ac:dyDescent="0.2">
      <c r="A25" s="435"/>
      <c r="B25" s="435"/>
      <c r="C25" s="435"/>
      <c r="D25" s="435"/>
      <c r="E25" s="435"/>
      <c r="F25" s="435"/>
      <c r="G25" s="435"/>
      <c r="H25" s="435"/>
      <c r="I25" s="435"/>
      <c r="J25" s="435"/>
      <c r="K25" s="112"/>
      <c r="L25" s="436"/>
      <c r="M25" s="436"/>
      <c r="N25" s="436"/>
      <c r="O25" s="436"/>
      <c r="P25" s="436"/>
      <c r="Q25" s="436"/>
      <c r="R25" s="436"/>
      <c r="S25" s="436"/>
      <c r="T25" s="436"/>
      <c r="U25" s="436"/>
      <c r="V25" s="112"/>
      <c r="W25" s="465"/>
      <c r="X25" s="465"/>
      <c r="Y25" s="465"/>
      <c r="Z25" s="465"/>
      <c r="AA25" s="465"/>
      <c r="AB25" s="465"/>
      <c r="AC25" s="465"/>
      <c r="AD25" s="465"/>
      <c r="AE25" s="465"/>
      <c r="AF25" s="465"/>
      <c r="AG25" s="108"/>
      <c r="AH25" s="108"/>
    </row>
    <row r="26" spans="1:44" ht="18" customHeight="1" x14ac:dyDescent="0.3">
      <c r="A26" s="430">
        <v>44228</v>
      </c>
      <c r="B26" s="431"/>
      <c r="C26" s="431"/>
      <c r="D26" s="431"/>
      <c r="E26" s="431"/>
      <c r="F26" s="431"/>
      <c r="G26" s="431"/>
      <c r="H26" s="431"/>
      <c r="I26" s="431"/>
      <c r="J26" s="432"/>
      <c r="K26" s="129"/>
      <c r="L26" s="430">
        <v>44256</v>
      </c>
      <c r="M26" s="431"/>
      <c r="N26" s="431"/>
      <c r="O26" s="431"/>
      <c r="P26" s="431"/>
      <c r="Q26" s="431"/>
      <c r="R26" s="431"/>
      <c r="S26" s="431"/>
      <c r="T26" s="431"/>
      <c r="U26" s="432"/>
      <c r="V26" s="129"/>
      <c r="W26" s="430">
        <v>44302</v>
      </c>
      <c r="X26" s="431"/>
      <c r="Y26" s="431"/>
      <c r="Z26" s="431"/>
      <c r="AA26" s="431"/>
      <c r="AB26" s="431"/>
      <c r="AC26" s="431"/>
      <c r="AD26" s="431"/>
      <c r="AE26" s="431"/>
      <c r="AF26" s="432"/>
      <c r="AG26" s="108"/>
      <c r="AH26" s="142"/>
      <c r="AI26" s="142"/>
    </row>
    <row r="27" spans="1:44" ht="18" customHeight="1" x14ac:dyDescent="0.25">
      <c r="A27" s="413" t="s">
        <v>61</v>
      </c>
      <c r="B27" s="414"/>
      <c r="C27" s="413" t="s">
        <v>62</v>
      </c>
      <c r="D27" s="414"/>
      <c r="E27" s="413" t="s">
        <v>63</v>
      </c>
      <c r="F27" s="414"/>
      <c r="G27" s="413" t="s">
        <v>62</v>
      </c>
      <c r="H27" s="414"/>
      <c r="I27" s="413" t="s">
        <v>64</v>
      </c>
      <c r="J27" s="414"/>
      <c r="K27" s="112"/>
      <c r="L27" s="413" t="s">
        <v>61</v>
      </c>
      <c r="M27" s="414"/>
      <c r="N27" s="413" t="s">
        <v>62</v>
      </c>
      <c r="O27" s="414"/>
      <c r="P27" s="413" t="s">
        <v>63</v>
      </c>
      <c r="Q27" s="414"/>
      <c r="R27" s="413" t="s">
        <v>62</v>
      </c>
      <c r="S27" s="414"/>
      <c r="T27" s="413" t="s">
        <v>64</v>
      </c>
      <c r="U27" s="414"/>
      <c r="V27" s="112"/>
      <c r="W27" s="413" t="s">
        <v>61</v>
      </c>
      <c r="X27" s="414"/>
      <c r="Y27" s="413" t="s">
        <v>62</v>
      </c>
      <c r="Z27" s="414"/>
      <c r="AA27" s="413" t="s">
        <v>63</v>
      </c>
      <c r="AB27" s="414"/>
      <c r="AC27" s="413" t="s">
        <v>62</v>
      </c>
      <c r="AD27" s="414"/>
      <c r="AE27" s="413" t="s">
        <v>64</v>
      </c>
      <c r="AF27" s="414"/>
      <c r="AG27" s="108"/>
      <c r="AH27" s="108"/>
    </row>
    <row r="28" spans="1:44" ht="18" customHeight="1" x14ac:dyDescent="0.25">
      <c r="A28" s="354"/>
      <c r="B28" s="308">
        <v>1</v>
      </c>
      <c r="C28" s="66"/>
      <c r="D28" s="131">
        <v>2</v>
      </c>
      <c r="E28" s="66"/>
      <c r="F28" s="131">
        <v>3</v>
      </c>
      <c r="G28" s="66"/>
      <c r="H28" s="131">
        <v>4</v>
      </c>
      <c r="I28" s="114"/>
      <c r="J28" s="131">
        <v>5</v>
      </c>
      <c r="K28" s="113"/>
      <c r="L28" s="57"/>
      <c r="M28" s="75">
        <v>1</v>
      </c>
      <c r="N28" s="57"/>
      <c r="O28" s="75">
        <v>2</v>
      </c>
      <c r="P28" s="57"/>
      <c r="Q28" s="75">
        <v>3</v>
      </c>
      <c r="R28" s="57"/>
      <c r="S28" s="75">
        <v>4</v>
      </c>
      <c r="T28" s="344" t="s">
        <v>194</v>
      </c>
      <c r="U28" s="75">
        <v>5</v>
      </c>
      <c r="V28" s="301"/>
      <c r="W28" s="313"/>
      <c r="X28" s="75"/>
      <c r="Y28" s="62"/>
      <c r="Z28" s="75"/>
      <c r="AA28" s="357"/>
      <c r="AB28" s="75"/>
      <c r="AC28" s="357"/>
      <c r="AD28" s="75">
        <v>1</v>
      </c>
      <c r="AE28" s="311" t="s">
        <v>49</v>
      </c>
      <c r="AF28" s="117">
        <v>2</v>
      </c>
      <c r="AG28" s="108"/>
      <c r="AH28" s="108"/>
    </row>
    <row r="29" spans="1:44" ht="18" customHeight="1" x14ac:dyDescent="0.25">
      <c r="A29" s="103"/>
      <c r="B29" s="131">
        <v>8</v>
      </c>
      <c r="C29" s="58"/>
      <c r="D29" s="131">
        <v>9</v>
      </c>
      <c r="E29" s="327"/>
      <c r="F29" s="131">
        <v>10</v>
      </c>
      <c r="G29" s="327"/>
      <c r="H29" s="134">
        <v>11</v>
      </c>
      <c r="I29" s="314"/>
      <c r="J29" s="134">
        <v>12</v>
      </c>
      <c r="K29" s="113"/>
      <c r="L29" s="337" t="s">
        <v>50</v>
      </c>
      <c r="M29" s="115">
        <v>8</v>
      </c>
      <c r="N29" s="57"/>
      <c r="O29" s="75">
        <v>9</v>
      </c>
      <c r="P29" s="57"/>
      <c r="Q29" s="75">
        <v>10</v>
      </c>
      <c r="R29" s="57"/>
      <c r="S29" s="75">
        <v>11</v>
      </c>
      <c r="T29" s="348"/>
      <c r="U29" s="75">
        <v>12</v>
      </c>
      <c r="V29" s="113"/>
      <c r="W29" s="311" t="s">
        <v>49</v>
      </c>
      <c r="X29" s="393">
        <v>5</v>
      </c>
      <c r="Y29" s="311" t="s">
        <v>49</v>
      </c>
      <c r="Z29" s="131">
        <v>6</v>
      </c>
      <c r="AA29" s="311" t="s">
        <v>49</v>
      </c>
      <c r="AB29" s="356">
        <v>7</v>
      </c>
      <c r="AC29" s="311" t="s">
        <v>49</v>
      </c>
      <c r="AD29" s="145">
        <v>8</v>
      </c>
      <c r="AE29" s="311" t="s">
        <v>49</v>
      </c>
      <c r="AF29" s="115">
        <v>9</v>
      </c>
      <c r="AG29" s="108"/>
      <c r="AH29" s="108"/>
    </row>
    <row r="30" spans="1:44" ht="18" customHeight="1" x14ac:dyDescent="0.2">
      <c r="A30" s="311" t="s">
        <v>49</v>
      </c>
      <c r="B30" s="132">
        <v>15</v>
      </c>
      <c r="C30" s="116" t="s">
        <v>49</v>
      </c>
      <c r="D30" s="144">
        <v>16</v>
      </c>
      <c r="E30" s="116" t="s">
        <v>49</v>
      </c>
      <c r="F30" s="144">
        <v>17</v>
      </c>
      <c r="G30" s="326" t="s">
        <v>50</v>
      </c>
      <c r="H30" s="131">
        <v>18</v>
      </c>
      <c r="I30" s="312" t="s">
        <v>50</v>
      </c>
      <c r="J30" s="131">
        <v>19</v>
      </c>
      <c r="K30" s="113"/>
      <c r="L30" s="316"/>
      <c r="M30" s="75">
        <v>15</v>
      </c>
      <c r="N30" s="57"/>
      <c r="O30" s="75">
        <v>16</v>
      </c>
      <c r="P30" s="57"/>
      <c r="Q30" s="75">
        <v>17</v>
      </c>
      <c r="R30" s="59"/>
      <c r="S30" s="120">
        <v>18</v>
      </c>
      <c r="T30" s="315"/>
      <c r="U30" s="145">
        <v>19</v>
      </c>
      <c r="V30" s="113"/>
      <c r="W30" s="353"/>
      <c r="X30" s="75">
        <v>12</v>
      </c>
      <c r="Y30" s="353"/>
      <c r="Z30" s="146">
        <v>13</v>
      </c>
      <c r="AA30" s="353"/>
      <c r="AB30" s="146">
        <v>14</v>
      </c>
      <c r="AC30" s="353"/>
      <c r="AD30" s="146">
        <v>15</v>
      </c>
      <c r="AE30" s="353"/>
      <c r="AF30" s="75">
        <v>16</v>
      </c>
      <c r="AG30" s="108"/>
      <c r="AH30" s="108"/>
    </row>
    <row r="31" spans="1:44" ht="18" customHeight="1" x14ac:dyDescent="0.2">
      <c r="A31" s="67"/>
      <c r="B31" s="131">
        <v>22</v>
      </c>
      <c r="C31" s="66"/>
      <c r="D31" s="131">
        <v>23</v>
      </c>
      <c r="E31" s="143"/>
      <c r="F31" s="131">
        <v>24</v>
      </c>
      <c r="G31" s="143"/>
      <c r="H31" s="131">
        <v>25</v>
      </c>
      <c r="I31" s="143"/>
      <c r="J31" s="131">
        <v>26</v>
      </c>
      <c r="K31" s="113"/>
      <c r="L31" s="68"/>
      <c r="M31" s="146">
        <v>22</v>
      </c>
      <c r="N31" s="57"/>
      <c r="O31" s="75">
        <v>23</v>
      </c>
      <c r="P31" s="57"/>
      <c r="Q31" s="147">
        <v>24</v>
      </c>
      <c r="R31" s="57"/>
      <c r="S31" s="75">
        <v>25</v>
      </c>
      <c r="T31" s="309"/>
      <c r="U31" s="75">
        <v>26</v>
      </c>
      <c r="V31" s="301"/>
      <c r="W31" s="353"/>
      <c r="X31" s="75">
        <v>19</v>
      </c>
      <c r="Y31" s="353"/>
      <c r="Z31" s="75">
        <v>20</v>
      </c>
      <c r="AA31" s="353"/>
      <c r="AB31" s="75">
        <v>21</v>
      </c>
      <c r="AC31" s="353"/>
      <c r="AD31" s="75">
        <v>22</v>
      </c>
      <c r="AE31" s="353"/>
      <c r="AF31" s="75">
        <v>23</v>
      </c>
      <c r="AG31" s="108"/>
      <c r="AH31" s="108"/>
    </row>
    <row r="32" spans="1:44" ht="18" customHeight="1" x14ac:dyDescent="0.2">
      <c r="K32" s="304"/>
      <c r="L32" s="317"/>
      <c r="M32" s="318">
        <v>29</v>
      </c>
      <c r="N32" s="309"/>
      <c r="O32" s="75">
        <v>30</v>
      </c>
      <c r="P32" s="309"/>
      <c r="Q32" s="75">
        <v>31</v>
      </c>
      <c r="V32" s="304"/>
      <c r="W32" s="114"/>
      <c r="X32" s="75">
        <v>26</v>
      </c>
      <c r="Y32" s="303"/>
      <c r="Z32" s="376">
        <v>27</v>
      </c>
      <c r="AA32" s="375"/>
      <c r="AB32" s="376">
        <v>28</v>
      </c>
      <c r="AC32" s="375"/>
      <c r="AD32" s="376">
        <v>29</v>
      </c>
      <c r="AE32" s="375"/>
      <c r="AF32" s="376">
        <v>30</v>
      </c>
      <c r="AG32" s="108"/>
      <c r="AH32" s="108"/>
    </row>
    <row r="33" spans="1:39" ht="15.75" customHeight="1" x14ac:dyDescent="0.2">
      <c r="A33" s="418" t="s">
        <v>69</v>
      </c>
      <c r="B33" s="419"/>
      <c r="C33" s="419"/>
      <c r="D33" s="419"/>
      <c r="E33" s="124">
        <f>(H33+J33)</f>
        <v>15</v>
      </c>
      <c r="F33" s="125"/>
      <c r="G33" s="126" t="s">
        <v>117</v>
      </c>
      <c r="H33" s="61">
        <v>12</v>
      </c>
      <c r="I33" s="126" t="s">
        <v>64</v>
      </c>
      <c r="J33" s="61">
        <v>3</v>
      </c>
      <c r="K33" s="113"/>
      <c r="L33" s="418" t="s">
        <v>69</v>
      </c>
      <c r="M33" s="419"/>
      <c r="N33" s="419"/>
      <c r="O33" s="419"/>
      <c r="P33" s="124">
        <f>(S33+U33)</f>
        <v>21</v>
      </c>
      <c r="Q33" s="125"/>
      <c r="R33" s="126" t="s">
        <v>117</v>
      </c>
      <c r="S33" s="61">
        <v>18</v>
      </c>
      <c r="T33" s="310" t="s">
        <v>64</v>
      </c>
      <c r="U33" s="61">
        <v>3</v>
      </c>
      <c r="V33" s="113"/>
      <c r="W33" s="418" t="s">
        <v>69</v>
      </c>
      <c r="X33" s="419"/>
      <c r="Y33" s="419"/>
      <c r="Z33" s="419"/>
      <c r="AA33" s="124">
        <f>(AD33+AF33)</f>
        <v>16</v>
      </c>
      <c r="AB33" s="125"/>
      <c r="AC33" s="126" t="s">
        <v>117</v>
      </c>
      <c r="AD33" s="61">
        <v>13</v>
      </c>
      <c r="AE33" s="126" t="s">
        <v>64</v>
      </c>
      <c r="AF33" s="61">
        <v>3</v>
      </c>
      <c r="AG33" s="108"/>
      <c r="AH33" s="108"/>
    </row>
    <row r="34" spans="1:39" ht="10.5" customHeight="1" x14ac:dyDescent="0.2">
      <c r="A34" s="411"/>
      <c r="B34" s="411"/>
      <c r="C34" s="411"/>
      <c r="D34" s="411"/>
      <c r="E34" s="411"/>
      <c r="F34" s="411"/>
      <c r="G34" s="411"/>
      <c r="H34" s="411"/>
      <c r="I34" s="411"/>
      <c r="J34" s="411"/>
      <c r="K34" s="112"/>
      <c r="L34" s="412"/>
      <c r="M34" s="412"/>
      <c r="N34" s="412"/>
      <c r="O34" s="412"/>
      <c r="P34" s="412"/>
      <c r="Q34" s="412"/>
      <c r="R34" s="412"/>
      <c r="S34" s="412"/>
      <c r="T34" s="412"/>
      <c r="U34" s="412"/>
      <c r="V34" s="112"/>
      <c r="AA34" s="124"/>
      <c r="AB34" s="125"/>
      <c r="AC34" s="126"/>
      <c r="AD34" s="126"/>
      <c r="AE34" s="126"/>
      <c r="AF34" s="126"/>
      <c r="AG34" s="108"/>
      <c r="AH34" s="108"/>
      <c r="AM34" s="104" t="s">
        <v>172</v>
      </c>
    </row>
    <row r="35" spans="1:39" ht="20.100000000000001" customHeight="1" x14ac:dyDescent="0.3">
      <c r="A35" s="430">
        <v>44332</v>
      </c>
      <c r="B35" s="431"/>
      <c r="C35" s="431"/>
      <c r="D35" s="431"/>
      <c r="E35" s="431"/>
      <c r="F35" s="431"/>
      <c r="G35" s="431"/>
      <c r="H35" s="431"/>
      <c r="I35" s="431"/>
      <c r="J35" s="432"/>
      <c r="K35" s="129"/>
      <c r="L35" s="430">
        <v>44363</v>
      </c>
      <c r="M35" s="431"/>
      <c r="N35" s="431"/>
      <c r="O35" s="431"/>
      <c r="P35" s="431"/>
      <c r="Q35" s="431"/>
      <c r="R35" s="431"/>
      <c r="S35" s="431"/>
      <c r="T35" s="431"/>
      <c r="U35" s="432"/>
      <c r="V35" s="129"/>
      <c r="W35" s="148"/>
      <c r="X35" s="148"/>
      <c r="Y35" s="148"/>
      <c r="Z35" s="148"/>
      <c r="AA35" s="148"/>
      <c r="AH35" s="108"/>
    </row>
    <row r="36" spans="1:39" ht="20.100000000000001" customHeight="1" x14ac:dyDescent="0.25">
      <c r="A36" s="413" t="s">
        <v>61</v>
      </c>
      <c r="B36" s="414"/>
      <c r="C36" s="413" t="s">
        <v>62</v>
      </c>
      <c r="D36" s="414"/>
      <c r="E36" s="413" t="s">
        <v>63</v>
      </c>
      <c r="F36" s="414"/>
      <c r="G36" s="413" t="s">
        <v>62</v>
      </c>
      <c r="H36" s="414"/>
      <c r="I36" s="413" t="s">
        <v>64</v>
      </c>
      <c r="J36" s="414"/>
      <c r="K36" s="112"/>
      <c r="L36" s="413" t="s">
        <v>61</v>
      </c>
      <c r="M36" s="414"/>
      <c r="N36" s="413" t="s">
        <v>62</v>
      </c>
      <c r="O36" s="414"/>
      <c r="P36" s="413" t="s">
        <v>63</v>
      </c>
      <c r="Q36" s="414"/>
      <c r="R36" s="413" t="s">
        <v>62</v>
      </c>
      <c r="S36" s="414"/>
      <c r="T36" s="413" t="s">
        <v>64</v>
      </c>
      <c r="U36" s="414"/>
      <c r="V36" s="112"/>
      <c r="W36" s="108"/>
    </row>
    <row r="37" spans="1:39" ht="20.100000000000001" customHeight="1" x14ac:dyDescent="0.25">
      <c r="A37" s="114"/>
      <c r="B37" s="75">
        <v>3</v>
      </c>
      <c r="C37" s="57"/>
      <c r="D37" s="75">
        <v>4</v>
      </c>
      <c r="E37" s="57"/>
      <c r="F37" s="75">
        <v>5</v>
      </c>
      <c r="G37" s="20"/>
      <c r="H37" s="75">
        <v>6</v>
      </c>
      <c r="I37" s="58"/>
      <c r="J37" s="75">
        <v>7</v>
      </c>
      <c r="K37" s="113"/>
      <c r="L37" s="74"/>
      <c r="M37" s="75"/>
      <c r="N37" s="74"/>
      <c r="O37" s="75">
        <v>1</v>
      </c>
      <c r="P37" s="74"/>
      <c r="Q37" s="75">
        <v>2</v>
      </c>
      <c r="R37" s="58"/>
      <c r="S37" s="75">
        <v>3</v>
      </c>
      <c r="T37" s="57"/>
      <c r="U37" s="75">
        <v>4</v>
      </c>
      <c r="V37" s="113"/>
      <c r="W37" s="108"/>
      <c r="AB37" s="468" t="s">
        <v>77</v>
      </c>
      <c r="AC37" s="468"/>
      <c r="AD37" s="466" t="s">
        <v>78</v>
      </c>
      <c r="AE37" s="466"/>
      <c r="AF37" s="467" t="s">
        <v>79</v>
      </c>
      <c r="AG37" s="467"/>
    </row>
    <row r="38" spans="1:39" ht="20.100000000000001" customHeight="1" x14ac:dyDescent="0.2">
      <c r="A38" s="69"/>
      <c r="B38" s="75">
        <v>10</v>
      </c>
      <c r="C38" s="70"/>
      <c r="D38" s="75">
        <v>11</v>
      </c>
      <c r="E38" s="70"/>
      <c r="F38" s="75">
        <v>12</v>
      </c>
      <c r="G38" s="70"/>
      <c r="H38" s="355">
        <v>13</v>
      </c>
      <c r="I38" s="22"/>
      <c r="J38" s="133">
        <v>14</v>
      </c>
      <c r="K38" s="301"/>
      <c r="L38" s="20"/>
      <c r="M38" s="75">
        <v>7</v>
      </c>
      <c r="N38" s="20"/>
      <c r="O38" s="75">
        <v>8</v>
      </c>
      <c r="P38" s="357"/>
      <c r="Q38" s="75">
        <v>9</v>
      </c>
      <c r="R38" s="357"/>
      <c r="S38" s="75">
        <v>10</v>
      </c>
      <c r="T38" s="62"/>
      <c r="U38" s="75">
        <v>11</v>
      </c>
      <c r="V38" s="113"/>
      <c r="W38" s="425" t="s">
        <v>69</v>
      </c>
      <c r="X38" s="426"/>
      <c r="Y38" s="426"/>
      <c r="Z38" s="426"/>
      <c r="AA38" s="427"/>
      <c r="AB38" s="415">
        <f>E13+P13+AA13+E23+P23+Z23</f>
        <v>91</v>
      </c>
      <c r="AC38" s="416"/>
      <c r="AD38" s="415">
        <f>Z24+E33+P33+AA33+E42+P42</f>
        <v>92</v>
      </c>
      <c r="AE38" s="416"/>
      <c r="AF38" s="417">
        <f>AB38+AD38</f>
        <v>183</v>
      </c>
      <c r="AG38" s="417"/>
      <c r="AH38" s="108"/>
    </row>
    <row r="39" spans="1:39" ht="20.100000000000001" customHeight="1" x14ac:dyDescent="0.2">
      <c r="A39" s="103"/>
      <c r="B39" s="149">
        <v>17</v>
      </c>
      <c r="C39" s="71"/>
      <c r="D39" s="75">
        <v>18</v>
      </c>
      <c r="E39" s="71"/>
      <c r="F39" s="75">
        <v>19</v>
      </c>
      <c r="G39" s="22"/>
      <c r="H39" s="75">
        <v>20</v>
      </c>
      <c r="I39" s="22"/>
      <c r="J39" s="75">
        <v>21</v>
      </c>
      <c r="K39" s="301"/>
      <c r="L39" s="63"/>
      <c r="M39" s="115">
        <v>14</v>
      </c>
      <c r="N39" s="62"/>
      <c r="O39" s="115">
        <v>15</v>
      </c>
      <c r="P39" s="357"/>
      <c r="Q39" s="115">
        <v>16</v>
      </c>
      <c r="R39" s="357"/>
      <c r="S39" s="115">
        <v>17</v>
      </c>
      <c r="T39" s="357"/>
      <c r="U39" s="133">
        <v>18</v>
      </c>
      <c r="V39" s="113"/>
      <c r="W39" s="425" t="s">
        <v>200</v>
      </c>
      <c r="X39" s="426"/>
      <c r="Y39" s="426"/>
      <c r="Z39" s="426"/>
      <c r="AA39" s="427"/>
      <c r="AB39" s="428">
        <v>12</v>
      </c>
      <c r="AC39" s="429"/>
      <c r="AD39" s="428">
        <v>5</v>
      </c>
      <c r="AE39" s="429"/>
      <c r="AF39" s="417">
        <f>AB39+AD39</f>
        <v>17</v>
      </c>
      <c r="AG39" s="417"/>
    </row>
    <row r="40" spans="1:39" ht="20.100000000000001" customHeight="1" x14ac:dyDescent="0.2">
      <c r="A40" s="311" t="s">
        <v>49</v>
      </c>
      <c r="B40" s="150">
        <v>24</v>
      </c>
      <c r="C40" s="56"/>
      <c r="D40" s="75">
        <v>25</v>
      </c>
      <c r="E40" s="57"/>
      <c r="F40" s="75">
        <v>26</v>
      </c>
      <c r="G40" s="22"/>
      <c r="H40" s="75">
        <v>27</v>
      </c>
      <c r="I40" s="72"/>
      <c r="J40" s="75">
        <v>28</v>
      </c>
      <c r="K40" s="301"/>
      <c r="L40" s="396"/>
      <c r="M40" s="131">
        <v>21</v>
      </c>
      <c r="N40" s="357"/>
      <c r="O40" s="131">
        <v>22</v>
      </c>
      <c r="P40" s="357"/>
      <c r="Q40" s="145">
        <v>23</v>
      </c>
      <c r="R40" s="357"/>
      <c r="S40" s="134">
        <v>24</v>
      </c>
      <c r="T40" s="332" t="s">
        <v>52</v>
      </c>
      <c r="U40" s="134">
        <v>25</v>
      </c>
      <c r="V40" s="113"/>
      <c r="AB40" s="420" t="s">
        <v>201</v>
      </c>
      <c r="AC40" s="424"/>
      <c r="AD40" s="424"/>
      <c r="AE40" s="421"/>
      <c r="AF40" s="420">
        <f>AF38+AF39</f>
        <v>200</v>
      </c>
      <c r="AG40" s="421"/>
      <c r="AH40" s="369"/>
    </row>
    <row r="41" spans="1:39" ht="20.100000000000001" customHeight="1" x14ac:dyDescent="0.2">
      <c r="A41" s="22"/>
      <c r="B41" s="75">
        <v>31</v>
      </c>
      <c r="C41" s="391"/>
      <c r="D41" s="379"/>
      <c r="E41" s="380"/>
      <c r="F41" s="379"/>
      <c r="G41" s="392"/>
      <c r="H41" s="379"/>
      <c r="I41" s="392"/>
      <c r="J41" s="379"/>
      <c r="K41" s="113"/>
      <c r="L41" s="339" t="s">
        <v>51</v>
      </c>
      <c r="M41" s="75">
        <v>28</v>
      </c>
      <c r="N41" s="74"/>
      <c r="O41" s="75">
        <v>29</v>
      </c>
      <c r="P41" s="74"/>
      <c r="Q41" s="75">
        <v>30</v>
      </c>
      <c r="R41" s="350"/>
      <c r="S41" s="349"/>
      <c r="T41" s="351"/>
      <c r="U41" s="120"/>
      <c r="V41" s="113"/>
      <c r="AF41" s="422"/>
      <c r="AG41" s="422"/>
    </row>
    <row r="42" spans="1:39" ht="23.25" customHeight="1" x14ac:dyDescent="0.2">
      <c r="A42" s="497" t="s">
        <v>69</v>
      </c>
      <c r="B42" s="498"/>
      <c r="C42" s="433"/>
      <c r="D42" s="433"/>
      <c r="E42" s="124">
        <f>(H42+J42)</f>
        <v>20</v>
      </c>
      <c r="F42" s="125"/>
      <c r="G42" s="126" t="s">
        <v>117</v>
      </c>
      <c r="H42" s="61">
        <v>16</v>
      </c>
      <c r="I42" s="126" t="s">
        <v>64</v>
      </c>
      <c r="J42" s="61">
        <v>4</v>
      </c>
      <c r="K42" s="112"/>
      <c r="L42" s="418" t="s">
        <v>69</v>
      </c>
      <c r="M42" s="502"/>
      <c r="N42" s="502"/>
      <c r="O42" s="502"/>
      <c r="P42" s="124">
        <f>(S42+U42)</f>
        <v>19</v>
      </c>
      <c r="Q42" s="125"/>
      <c r="R42" s="126" t="s">
        <v>117</v>
      </c>
      <c r="S42" s="395">
        <v>15</v>
      </c>
      <c r="T42" s="126" t="s">
        <v>64</v>
      </c>
      <c r="U42" s="61">
        <v>4</v>
      </c>
      <c r="V42" s="112"/>
      <c r="AF42" s="423"/>
      <c r="AG42" s="423"/>
    </row>
    <row r="43" spans="1:39" ht="19.5" customHeight="1" x14ac:dyDescent="0.2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51"/>
      <c r="M43" s="151"/>
      <c r="N43" s="151"/>
      <c r="O43" s="152"/>
      <c r="P43" s="152"/>
      <c r="Q43" s="153"/>
      <c r="R43" s="154"/>
      <c r="S43" s="154"/>
      <c r="T43" s="154"/>
      <c r="U43" s="154"/>
      <c r="V43" s="155"/>
      <c r="W43" s="108"/>
      <c r="X43" s="141"/>
      <c r="Y43" s="443"/>
      <c r="Z43" s="443"/>
      <c r="AA43" s="167" t="s">
        <v>75</v>
      </c>
      <c r="AB43" s="168"/>
      <c r="AC43" s="169" t="s">
        <v>70</v>
      </c>
      <c r="AD43" s="170">
        <f>SUM(H13,S13,AD13,H23,S23,AD23,)</f>
        <v>75</v>
      </c>
      <c r="AE43" s="169" t="s">
        <v>64</v>
      </c>
      <c r="AF43" s="171">
        <f>SUM(J13,U13,AF13,J23,U23,AF23,)</f>
        <v>16</v>
      </c>
      <c r="AG43" s="172"/>
      <c r="AH43" s="108"/>
    </row>
    <row r="44" spans="1:39" ht="24.75" customHeight="1" x14ac:dyDescent="0.2">
      <c r="A44" s="328" t="s">
        <v>52</v>
      </c>
      <c r="B44" s="157" t="s">
        <v>96</v>
      </c>
      <c r="C44" s="158"/>
      <c r="D44" s="158"/>
      <c r="E44" s="158"/>
      <c r="F44" s="158"/>
      <c r="G44" s="158"/>
      <c r="H44" s="158"/>
      <c r="I44" s="158"/>
      <c r="J44" s="158"/>
      <c r="K44" s="335" t="s">
        <v>49</v>
      </c>
      <c r="L44" s="157" t="s">
        <v>191</v>
      </c>
      <c r="M44" s="158"/>
      <c r="N44" s="323"/>
      <c r="O44" s="324"/>
      <c r="P44" s="324"/>
      <c r="Q44" s="324"/>
      <c r="R44" s="324"/>
      <c r="S44" s="324"/>
      <c r="T44" s="325"/>
      <c r="U44" s="325"/>
      <c r="V44" s="156"/>
      <c r="W44" s="108"/>
      <c r="X44" s="140"/>
      <c r="Y44" s="173"/>
      <c r="Z44" s="173"/>
      <c r="AA44" s="167" t="s">
        <v>76</v>
      </c>
      <c r="AB44" s="168"/>
      <c r="AC44" s="169" t="s">
        <v>70</v>
      </c>
      <c r="AD44" s="174">
        <f>SUM(AD24,H33,S33,AD33,H42,S42,)</f>
        <v>74</v>
      </c>
      <c r="AE44" s="169" t="s">
        <v>64</v>
      </c>
      <c r="AF44" s="174">
        <f>SUM(AF24,J33,U33,AF33,J42,U42)</f>
        <v>18</v>
      </c>
      <c r="AG44" s="158"/>
      <c r="AH44" s="108"/>
    </row>
    <row r="45" spans="1:39" ht="20.100000000000001" customHeight="1" thickBot="1" x14ac:dyDescent="0.25">
      <c r="A45" s="329"/>
      <c r="B45" s="158" t="s">
        <v>90</v>
      </c>
      <c r="C45" s="158"/>
      <c r="D45" s="158"/>
      <c r="E45" s="158"/>
      <c r="F45" s="158"/>
      <c r="G45" s="158"/>
      <c r="H45" s="158"/>
      <c r="I45" s="158"/>
      <c r="J45" s="158"/>
      <c r="K45" s="336" t="s">
        <v>51</v>
      </c>
      <c r="L45" s="159" t="s">
        <v>189</v>
      </c>
      <c r="M45" s="160"/>
      <c r="N45" s="161"/>
      <c r="O45" s="162"/>
      <c r="P45" s="162"/>
      <c r="Q45" s="163"/>
      <c r="R45" s="162"/>
      <c r="S45" s="162"/>
      <c r="T45" s="162"/>
      <c r="U45" s="142"/>
      <c r="V45" s="156"/>
      <c r="W45" s="108"/>
      <c r="X45" s="179"/>
      <c r="Y45" s="180" t="s">
        <v>150</v>
      </c>
      <c r="Z45" s="181"/>
      <c r="AA45" s="182"/>
      <c r="AB45" s="180"/>
      <c r="AC45" s="183"/>
      <c r="AD45" s="184">
        <f>AD43+AD44</f>
        <v>149</v>
      </c>
      <c r="AE45" s="183"/>
      <c r="AF45" s="184">
        <f>AF43+AF44</f>
        <v>34</v>
      </c>
      <c r="AG45" s="540">
        <f>AF45+AD45</f>
        <v>183</v>
      </c>
      <c r="AH45" s="108"/>
    </row>
    <row r="46" spans="1:39" ht="20.100000000000001" customHeight="1" thickTop="1" x14ac:dyDescent="0.2">
      <c r="A46" s="330"/>
      <c r="B46" s="158" t="s">
        <v>80</v>
      </c>
      <c r="C46" s="158"/>
      <c r="D46" s="158"/>
      <c r="E46" s="158"/>
      <c r="F46" s="158"/>
      <c r="G46" s="158"/>
      <c r="H46" s="158"/>
      <c r="I46" s="158"/>
      <c r="J46" s="158"/>
      <c r="K46" s="337" t="s">
        <v>50</v>
      </c>
      <c r="L46" s="157" t="s">
        <v>186</v>
      </c>
      <c r="M46" s="164"/>
      <c r="N46" s="165"/>
      <c r="O46" s="163"/>
      <c r="P46" s="166"/>
      <c r="Q46" s="166"/>
      <c r="R46" s="166"/>
      <c r="S46" s="162"/>
      <c r="T46" s="162"/>
      <c r="U46" s="142"/>
      <c r="V46" s="156"/>
      <c r="W46" s="108"/>
      <c r="X46" s="158"/>
      <c r="Y46" s="443"/>
      <c r="Z46" s="443"/>
      <c r="AA46" s="167"/>
      <c r="AB46" s="168"/>
      <c r="AC46" s="169"/>
      <c r="AD46" s="170"/>
      <c r="AE46" s="169"/>
      <c r="AF46" s="171"/>
      <c r="AG46" s="172"/>
      <c r="AH46" s="141"/>
    </row>
    <row r="47" spans="1:39" ht="20.100000000000001" customHeight="1" x14ac:dyDescent="0.25">
      <c r="A47" s="331" t="s">
        <v>52</v>
      </c>
      <c r="B47" s="104" t="s">
        <v>173</v>
      </c>
      <c r="C47" s="158"/>
      <c r="D47" s="158"/>
      <c r="E47" s="158"/>
      <c r="F47" s="158"/>
      <c r="G47" s="158"/>
      <c r="H47" s="158"/>
      <c r="I47" s="158"/>
      <c r="J47" s="158"/>
      <c r="K47" s="401" t="s">
        <v>261</v>
      </c>
      <c r="L47" s="157" t="s">
        <v>262</v>
      </c>
      <c r="M47" s="160"/>
      <c r="N47" s="161"/>
      <c r="O47" s="160"/>
      <c r="P47" s="162"/>
      <c r="Q47" s="162"/>
      <c r="R47" s="163"/>
      <c r="S47" s="162"/>
      <c r="T47" s="162"/>
      <c r="U47" s="142"/>
      <c r="V47" s="156"/>
      <c r="W47" s="108"/>
      <c r="X47" s="158"/>
      <c r="Y47" s="173" t="s">
        <v>171</v>
      </c>
      <c r="Z47" s="173"/>
      <c r="AA47" s="167"/>
      <c r="AB47" s="168"/>
      <c r="AD47" s="169" t="s">
        <v>70</v>
      </c>
      <c r="AF47" s="169" t="s">
        <v>64</v>
      </c>
      <c r="AG47" s="158"/>
      <c r="AH47" s="141"/>
    </row>
    <row r="48" spans="1:39" ht="20.100000000000001" customHeight="1" thickBot="1" x14ac:dyDescent="0.25">
      <c r="A48" s="332" t="s">
        <v>52</v>
      </c>
      <c r="B48" s="159" t="s">
        <v>174</v>
      </c>
      <c r="C48" s="158"/>
      <c r="D48" s="158"/>
      <c r="E48" s="158"/>
      <c r="F48" s="158"/>
      <c r="G48" s="158"/>
      <c r="H48" s="158"/>
      <c r="I48" s="158"/>
      <c r="J48" s="158"/>
      <c r="K48" s="338" t="s">
        <v>53</v>
      </c>
      <c r="L48" s="104" t="s">
        <v>192</v>
      </c>
      <c r="N48" s="162"/>
      <c r="O48" s="162"/>
      <c r="P48" s="163"/>
      <c r="Q48" s="166"/>
      <c r="R48" s="166"/>
      <c r="S48" s="162"/>
      <c r="T48" s="162"/>
      <c r="U48" s="142"/>
      <c r="V48" s="156"/>
      <c r="W48" s="140"/>
      <c r="X48" s="108"/>
      <c r="Y48" s="180" t="s">
        <v>150</v>
      </c>
      <c r="Z48" s="181"/>
      <c r="AA48" s="182"/>
      <c r="AB48" s="180"/>
      <c r="AC48" s="183"/>
      <c r="AD48" s="214"/>
      <c r="AE48" s="183"/>
      <c r="AF48" s="214"/>
      <c r="AG48" s="185">
        <f>(AF48+AD48)</f>
        <v>0</v>
      </c>
      <c r="AH48" s="141"/>
    </row>
    <row r="49" spans="1:46" ht="20.100000000000001" customHeight="1" thickTop="1" thickBot="1" x14ac:dyDescent="0.25">
      <c r="A49" s="371" t="s">
        <v>53</v>
      </c>
      <c r="B49" s="372" t="s">
        <v>122</v>
      </c>
      <c r="K49" s="339" t="s">
        <v>51</v>
      </c>
      <c r="L49" s="159" t="s">
        <v>190</v>
      </c>
      <c r="M49" s="163"/>
      <c r="N49" s="162"/>
      <c r="O49" s="162"/>
      <c r="P49" s="162"/>
      <c r="Q49" s="166"/>
      <c r="R49" s="162"/>
      <c r="S49" s="162"/>
      <c r="T49" s="189"/>
      <c r="U49" s="142"/>
      <c r="V49" s="156"/>
      <c r="W49" s="158"/>
      <c r="X49" s="158"/>
      <c r="Y49" s="168"/>
      <c r="Z49" s="193"/>
      <c r="AB49" s="168"/>
      <c r="AC49" s="194"/>
      <c r="AD49" s="171"/>
      <c r="AE49" s="194"/>
      <c r="AF49" s="171"/>
      <c r="AG49" s="195"/>
      <c r="AH49" s="141"/>
      <c r="AK49" s="444"/>
      <c r="AL49" s="444"/>
      <c r="AM49" s="444"/>
      <c r="AN49" s="444"/>
      <c r="AO49" s="444"/>
      <c r="AP49" s="444"/>
      <c r="AQ49" s="175"/>
      <c r="AR49" s="176"/>
      <c r="AS49" s="175"/>
      <c r="AT49" s="177"/>
    </row>
    <row r="50" spans="1:46" ht="20.100000000000001" customHeight="1" thickBot="1" x14ac:dyDescent="0.25">
      <c r="A50" s="367" t="s">
        <v>95</v>
      </c>
      <c r="B50" s="104" t="s">
        <v>123</v>
      </c>
      <c r="K50" s="341" t="s">
        <v>57</v>
      </c>
      <c r="L50" s="158" t="s">
        <v>263</v>
      </c>
      <c r="N50" s="190"/>
      <c r="O50" s="191"/>
      <c r="P50" s="163"/>
      <c r="Q50" s="166"/>
      <c r="R50" s="166"/>
      <c r="S50" s="162"/>
      <c r="T50" s="162"/>
      <c r="U50" s="142"/>
      <c r="V50" s="156"/>
      <c r="W50" s="158"/>
      <c r="X50" s="201"/>
      <c r="Y50" s="456" t="s">
        <v>42</v>
      </c>
      <c r="Z50" s="457"/>
      <c r="AA50" s="457"/>
      <c r="AB50" s="458"/>
      <c r="AC50" s="451" t="s">
        <v>91</v>
      </c>
      <c r="AD50" s="452"/>
      <c r="AE50" s="452"/>
      <c r="AF50" s="452"/>
      <c r="AG50" s="453"/>
      <c r="AH50" s="141"/>
      <c r="AK50" s="186"/>
      <c r="AL50" s="186"/>
      <c r="AM50" s="186"/>
      <c r="AN50" s="186"/>
      <c r="AO50" s="186"/>
      <c r="AP50" s="186"/>
      <c r="AQ50" s="187"/>
      <c r="AR50" s="188"/>
      <c r="AS50" s="187"/>
      <c r="AT50" s="188"/>
    </row>
    <row r="51" spans="1:46" ht="20.100000000000001" customHeight="1" x14ac:dyDescent="0.25">
      <c r="A51" s="368" t="s">
        <v>181</v>
      </c>
      <c r="B51" s="104" t="s">
        <v>202</v>
      </c>
      <c r="C51" s="164"/>
      <c r="D51" s="158"/>
      <c r="E51" s="158"/>
      <c r="F51" s="158"/>
      <c r="G51" s="158"/>
      <c r="H51" s="158"/>
      <c r="I51" s="158"/>
      <c r="J51" s="158"/>
      <c r="K51" s="344" t="s">
        <v>194</v>
      </c>
      <c r="L51" s="158" t="s">
        <v>195</v>
      </c>
      <c r="M51" s="160"/>
      <c r="N51" s="108"/>
      <c r="O51" s="108"/>
      <c r="P51" s="108"/>
      <c r="Q51" s="108"/>
      <c r="R51" s="108"/>
      <c r="S51" s="178"/>
      <c r="T51" s="178"/>
      <c r="U51" s="142"/>
      <c r="V51" s="156"/>
      <c r="W51" s="158"/>
      <c r="X51" s="141"/>
      <c r="Y51" s="459" t="s">
        <v>216</v>
      </c>
      <c r="Z51" s="460"/>
      <c r="AA51" s="461"/>
      <c r="AB51" s="461"/>
      <c r="AC51" s="469" t="s">
        <v>60</v>
      </c>
      <c r="AD51" s="470"/>
      <c r="AE51" s="470"/>
      <c r="AF51" s="199"/>
      <c r="AG51" s="200"/>
      <c r="AH51" s="141"/>
      <c r="AK51" s="186"/>
      <c r="AL51" s="186"/>
      <c r="AM51" s="186"/>
      <c r="AN51" s="186"/>
      <c r="AO51" s="186"/>
      <c r="AP51" s="186"/>
      <c r="AQ51" s="187"/>
      <c r="AR51" s="188"/>
      <c r="AS51" s="187"/>
      <c r="AT51" s="188"/>
    </row>
    <row r="52" spans="1:46" ht="20.100000000000001" customHeight="1" x14ac:dyDescent="0.4">
      <c r="A52" s="333" t="s">
        <v>97</v>
      </c>
      <c r="B52" s="141" t="s">
        <v>99</v>
      </c>
      <c r="C52" s="141"/>
      <c r="D52" s="141"/>
      <c r="E52" s="141"/>
      <c r="F52" s="141"/>
      <c r="G52" s="141"/>
      <c r="H52" s="141"/>
      <c r="I52" s="141"/>
      <c r="J52" s="141"/>
      <c r="K52" s="342" t="s">
        <v>53</v>
      </c>
      <c r="L52" s="104" t="s">
        <v>193</v>
      </c>
      <c r="M52" s="197"/>
      <c r="N52" s="197"/>
      <c r="O52" s="197"/>
      <c r="P52" s="197"/>
      <c r="Q52" s="198"/>
      <c r="R52" s="197"/>
      <c r="S52" s="141"/>
      <c r="T52" s="141"/>
      <c r="U52" s="142"/>
      <c r="V52" s="156"/>
      <c r="X52" s="141"/>
      <c r="Y52" s="439" t="s">
        <v>217</v>
      </c>
      <c r="Z52" s="445"/>
      <c r="AA52" s="446"/>
      <c r="AB52" s="446"/>
      <c r="AC52" s="469" t="s">
        <v>92</v>
      </c>
      <c r="AD52" s="470"/>
      <c r="AE52" s="470"/>
      <c r="AF52" s="470"/>
      <c r="AG52" s="200"/>
      <c r="AH52" s="108"/>
      <c r="AI52" s="141"/>
    </row>
    <row r="53" spans="1:46" ht="20.100000000000001" customHeight="1" x14ac:dyDescent="0.2">
      <c r="A53" s="334" t="s">
        <v>121</v>
      </c>
      <c r="B53" s="343" t="s">
        <v>120</v>
      </c>
      <c r="C53" s="141"/>
      <c r="D53" s="141"/>
      <c r="E53" s="141"/>
      <c r="F53" s="141"/>
      <c r="G53" s="141"/>
      <c r="H53" s="141"/>
      <c r="I53" s="141"/>
      <c r="J53" s="141"/>
      <c r="K53" s="340" t="s">
        <v>57</v>
      </c>
      <c r="L53" s="157" t="s">
        <v>98</v>
      </c>
      <c r="M53" s="162"/>
      <c r="S53" s="197"/>
      <c r="T53" s="197"/>
      <c r="U53" s="142"/>
      <c r="V53" s="156"/>
      <c r="X53" s="141"/>
      <c r="Y53" s="447" t="s">
        <v>228</v>
      </c>
      <c r="Z53" s="448"/>
      <c r="AA53" s="449"/>
      <c r="AB53" s="450"/>
      <c r="AC53" s="471" t="s">
        <v>88</v>
      </c>
      <c r="AD53" s="470"/>
      <c r="AE53" s="470"/>
      <c r="AF53" s="470"/>
      <c r="AG53" s="472"/>
      <c r="AH53" s="108"/>
      <c r="AJ53" s="192"/>
      <c r="AK53" s="192"/>
      <c r="AL53" s="192"/>
      <c r="AM53" s="192"/>
      <c r="AN53" s="192"/>
      <c r="AO53" s="192"/>
      <c r="AP53" s="454"/>
      <c r="AQ53" s="454"/>
      <c r="AR53" s="454"/>
      <c r="AS53" s="454"/>
    </row>
    <row r="54" spans="1:46" ht="20.100000000000001" customHeight="1" x14ac:dyDescent="0.2">
      <c r="K54" s="340" t="s">
        <v>188</v>
      </c>
      <c r="L54" s="157" t="s">
        <v>187</v>
      </c>
      <c r="M54" s="160"/>
      <c r="N54" s="197"/>
      <c r="O54" s="197"/>
      <c r="P54" s="197"/>
      <c r="Q54" s="198"/>
      <c r="R54" s="197"/>
      <c r="S54" s="197"/>
      <c r="T54" s="197"/>
      <c r="U54" s="163"/>
      <c r="V54" s="156"/>
      <c r="Y54" s="439" t="s">
        <v>218</v>
      </c>
      <c r="Z54" s="440"/>
      <c r="AA54" s="446"/>
      <c r="AB54" s="446"/>
      <c r="AC54" s="469" t="s">
        <v>65</v>
      </c>
      <c r="AD54" s="470"/>
      <c r="AE54" s="470"/>
      <c r="AF54" s="470"/>
      <c r="AG54" s="200"/>
      <c r="AH54" s="108"/>
      <c r="AJ54" s="196"/>
      <c r="AK54" s="196"/>
      <c r="AL54" s="196"/>
      <c r="AM54" s="196"/>
      <c r="AN54" s="196"/>
      <c r="AO54" s="196"/>
      <c r="AP54" s="455"/>
      <c r="AQ54" s="455"/>
      <c r="AR54" s="455"/>
      <c r="AS54" s="455"/>
    </row>
    <row r="55" spans="1:46" ht="20.100000000000001" customHeight="1" x14ac:dyDescent="0.2">
      <c r="C55" s="141"/>
      <c r="D55" s="141"/>
      <c r="E55" s="141"/>
      <c r="F55" s="141"/>
      <c r="G55" s="141"/>
      <c r="H55" s="141"/>
      <c r="I55" s="141"/>
      <c r="J55" s="141"/>
      <c r="N55" s="197"/>
      <c r="O55" s="197"/>
      <c r="P55" s="197"/>
      <c r="Q55" s="198"/>
      <c r="R55" s="197"/>
      <c r="S55" s="197"/>
      <c r="T55" s="197"/>
      <c r="U55" s="163"/>
      <c r="V55" s="178"/>
      <c r="Y55" s="439" t="s">
        <v>219</v>
      </c>
      <c r="Z55" s="440"/>
      <c r="AA55" s="440"/>
      <c r="AB55" s="440"/>
      <c r="AC55" s="469" t="s">
        <v>66</v>
      </c>
      <c r="AD55" s="470"/>
      <c r="AE55" s="470"/>
      <c r="AF55" s="470"/>
      <c r="AG55" s="200"/>
      <c r="AH55" s="108"/>
      <c r="AJ55" s="464"/>
      <c r="AK55" s="464"/>
      <c r="AL55" s="464"/>
      <c r="AM55" s="464"/>
      <c r="AN55" s="464"/>
      <c r="AO55" s="464"/>
      <c r="AP55" s="455"/>
      <c r="AQ55" s="455"/>
      <c r="AR55" s="455"/>
      <c r="AS55" s="455"/>
      <c r="AT55" s="188"/>
    </row>
    <row r="56" spans="1:46" ht="20.100000000000001" customHeight="1" thickBot="1" x14ac:dyDescent="0.3">
      <c r="A56" s="410" t="s">
        <v>250</v>
      </c>
      <c r="B56" s="410"/>
      <c r="C56" s="410"/>
      <c r="D56" s="410"/>
      <c r="E56" s="410"/>
      <c r="F56" s="410"/>
      <c r="G56" s="410"/>
      <c r="H56" s="410"/>
      <c r="I56" s="410"/>
      <c r="J56" s="410"/>
      <c r="K56" s="410"/>
      <c r="L56" s="410"/>
      <c r="M56" s="410"/>
      <c r="N56" s="410"/>
      <c r="O56" s="410"/>
      <c r="P56" s="410"/>
      <c r="Q56" s="410"/>
      <c r="R56" s="410"/>
      <c r="S56" s="410"/>
      <c r="T56" s="410"/>
      <c r="U56" s="410"/>
      <c r="V56" s="158"/>
      <c r="Y56" s="439" t="s">
        <v>220</v>
      </c>
      <c r="Z56" s="440"/>
      <c r="AA56" s="440"/>
      <c r="AB56" s="440"/>
      <c r="AC56" s="469" t="s">
        <v>67</v>
      </c>
      <c r="AD56" s="470"/>
      <c r="AE56" s="470"/>
      <c r="AF56" s="199"/>
      <c r="AG56" s="200"/>
      <c r="AH56" s="108"/>
      <c r="AJ56" s="464"/>
      <c r="AK56" s="464"/>
      <c r="AL56" s="464"/>
      <c r="AM56" s="464"/>
      <c r="AN56" s="464"/>
      <c r="AO56" s="464"/>
      <c r="AP56" s="455"/>
      <c r="AQ56" s="462"/>
      <c r="AR56" s="455"/>
      <c r="AS56" s="462"/>
      <c r="AT56" s="188"/>
    </row>
    <row r="57" spans="1:46" ht="13.5" customHeight="1" x14ac:dyDescent="0.2">
      <c r="A57" s="499" t="s">
        <v>54</v>
      </c>
      <c r="B57" s="500"/>
      <c r="C57" s="500"/>
      <c r="D57" s="500"/>
      <c r="E57" s="500"/>
      <c r="F57" s="501"/>
      <c r="G57" s="402" t="s">
        <v>114</v>
      </c>
      <c r="H57" s="402" t="s">
        <v>81</v>
      </c>
      <c r="I57" s="402" t="s">
        <v>115</v>
      </c>
      <c r="J57" s="403" t="s">
        <v>116</v>
      </c>
      <c r="K57" s="473" t="s">
        <v>86</v>
      </c>
      <c r="L57" s="474"/>
      <c r="M57" s="474"/>
      <c r="N57" s="474"/>
      <c r="O57" s="475"/>
      <c r="P57" s="478" t="s">
        <v>203</v>
      </c>
      <c r="Q57" s="474"/>
      <c r="R57" s="474"/>
      <c r="S57" s="474"/>
      <c r="T57" s="441" t="s">
        <v>204</v>
      </c>
      <c r="U57" s="442"/>
      <c r="Y57" s="439" t="s">
        <v>221</v>
      </c>
      <c r="Z57" s="440"/>
      <c r="AA57" s="440"/>
      <c r="AB57" s="440"/>
      <c r="AC57" s="204" t="s">
        <v>68</v>
      </c>
      <c r="AD57" s="205"/>
      <c r="AE57" s="205"/>
      <c r="AF57" s="205"/>
      <c r="AG57" s="200"/>
      <c r="AH57" s="108"/>
      <c r="AJ57" s="464"/>
      <c r="AK57" s="464"/>
      <c r="AL57" s="464"/>
      <c r="AM57" s="464"/>
      <c r="AN57" s="464"/>
      <c r="AO57" s="464"/>
      <c r="AP57" s="455"/>
      <c r="AQ57" s="462"/>
      <c r="AR57" s="455"/>
      <c r="AS57" s="462"/>
    </row>
    <row r="58" spans="1:46" ht="15" customHeight="1" x14ac:dyDescent="0.2">
      <c r="A58" s="360" t="s">
        <v>104</v>
      </c>
      <c r="B58" s="358"/>
      <c r="C58" s="358"/>
      <c r="D58" s="358"/>
      <c r="E58" s="358"/>
      <c r="F58" s="359"/>
      <c r="G58" s="361" t="s">
        <v>235</v>
      </c>
      <c r="H58" s="362" t="s">
        <v>241</v>
      </c>
      <c r="I58" s="362" t="s">
        <v>242</v>
      </c>
      <c r="J58" s="363" t="s">
        <v>256</v>
      </c>
      <c r="K58" s="202" t="s">
        <v>82</v>
      </c>
      <c r="L58" s="203"/>
      <c r="M58" s="203"/>
      <c r="N58" s="203"/>
      <c r="O58" s="203"/>
      <c r="P58" s="437" t="s">
        <v>265</v>
      </c>
      <c r="Q58" s="438"/>
      <c r="R58" s="476" t="s">
        <v>266</v>
      </c>
      <c r="S58" s="477"/>
      <c r="T58" s="476" t="s">
        <v>267</v>
      </c>
      <c r="U58" s="494"/>
      <c r="Y58" s="506" t="s">
        <v>229</v>
      </c>
      <c r="Z58" s="507"/>
      <c r="AA58" s="507"/>
      <c r="AB58" s="507"/>
      <c r="AC58" s="204" t="s">
        <v>126</v>
      </c>
      <c r="AD58" s="205"/>
      <c r="AE58" s="205"/>
      <c r="AF58" s="205"/>
      <c r="AG58" s="206"/>
      <c r="AK58" s="463"/>
      <c r="AL58" s="463"/>
      <c r="AM58" s="463"/>
      <c r="AN58" s="463"/>
      <c r="AO58" s="463"/>
      <c r="AP58" s="463"/>
      <c r="AQ58" s="187"/>
      <c r="AR58" s="188"/>
      <c r="AS58" s="187"/>
      <c r="AT58" s="188"/>
    </row>
    <row r="59" spans="1:46" ht="15" customHeight="1" x14ac:dyDescent="0.2">
      <c r="A59" s="360" t="s">
        <v>105</v>
      </c>
      <c r="B59" s="358"/>
      <c r="C59" s="358"/>
      <c r="D59" s="358"/>
      <c r="E59" s="358"/>
      <c r="F59" s="359"/>
      <c r="G59" s="361" t="s">
        <v>235</v>
      </c>
      <c r="H59" s="362" t="s">
        <v>241</v>
      </c>
      <c r="I59" s="362" t="s">
        <v>242</v>
      </c>
      <c r="J59" s="363" t="s">
        <v>256</v>
      </c>
      <c r="K59" s="202" t="s">
        <v>83</v>
      </c>
      <c r="L59" s="203"/>
      <c r="M59" s="203"/>
      <c r="N59" s="203"/>
      <c r="O59" s="203"/>
      <c r="P59" s="437" t="s">
        <v>264</v>
      </c>
      <c r="Q59" s="438"/>
      <c r="R59" s="476" t="s">
        <v>268</v>
      </c>
      <c r="S59" s="477"/>
      <c r="T59" s="476" t="s">
        <v>268</v>
      </c>
      <c r="U59" s="494"/>
      <c r="Y59" s="439" t="s">
        <v>222</v>
      </c>
      <c r="Z59" s="440"/>
      <c r="AA59" s="440"/>
      <c r="AB59" s="440"/>
      <c r="AC59" s="204" t="s">
        <v>71</v>
      </c>
      <c r="AD59" s="205"/>
      <c r="AE59" s="205"/>
      <c r="AF59" s="205"/>
      <c r="AG59" s="200"/>
    </row>
    <row r="60" spans="1:46" ht="15" customHeight="1" x14ac:dyDescent="0.2">
      <c r="A60" s="360" t="s">
        <v>106</v>
      </c>
      <c r="B60" s="358"/>
      <c r="C60" s="358"/>
      <c r="D60" s="358"/>
      <c r="E60" s="358"/>
      <c r="F60" s="359"/>
      <c r="G60" s="361" t="s">
        <v>236</v>
      </c>
      <c r="H60" s="362" t="s">
        <v>242</v>
      </c>
      <c r="I60" s="362" t="s">
        <v>251</v>
      </c>
      <c r="J60" s="363" t="s">
        <v>241</v>
      </c>
      <c r="K60" s="202" t="s">
        <v>84</v>
      </c>
      <c r="L60" s="203"/>
      <c r="M60" s="203"/>
      <c r="N60" s="203"/>
      <c r="O60" s="203"/>
      <c r="P60" s="437" t="s">
        <v>264</v>
      </c>
      <c r="Q60" s="438"/>
      <c r="R60" s="476" t="s">
        <v>268</v>
      </c>
      <c r="S60" s="477"/>
      <c r="T60" s="476" t="s">
        <v>268</v>
      </c>
      <c r="U60" s="494"/>
      <c r="X60" s="160"/>
      <c r="Y60" s="516" t="s">
        <v>223</v>
      </c>
      <c r="Z60" s="440"/>
      <c r="AA60" s="440"/>
      <c r="AB60" s="440"/>
      <c r="AC60" s="204" t="s">
        <v>93</v>
      </c>
      <c r="AD60" s="205"/>
      <c r="AE60" s="205"/>
      <c r="AF60" s="205"/>
      <c r="AG60" s="200"/>
    </row>
    <row r="61" spans="1:46" ht="15" customHeight="1" x14ac:dyDescent="0.2">
      <c r="A61" s="360" t="s">
        <v>107</v>
      </c>
      <c r="B61" s="358"/>
      <c r="C61" s="358"/>
      <c r="D61" s="358"/>
      <c r="E61" s="358"/>
      <c r="F61" s="359"/>
      <c r="G61" s="361" t="s">
        <v>236</v>
      </c>
      <c r="H61" s="362" t="s">
        <v>242</v>
      </c>
      <c r="I61" s="362" t="s">
        <v>251</v>
      </c>
      <c r="J61" s="363" t="s">
        <v>241</v>
      </c>
      <c r="K61" s="202" t="s">
        <v>85</v>
      </c>
      <c r="L61" s="203"/>
      <c r="M61" s="203"/>
      <c r="N61" s="203"/>
      <c r="O61" s="203"/>
      <c r="P61" s="437" t="s">
        <v>264</v>
      </c>
      <c r="Q61" s="438"/>
      <c r="R61" s="476" t="s">
        <v>268</v>
      </c>
      <c r="S61" s="477"/>
      <c r="T61" s="476" t="s">
        <v>268</v>
      </c>
      <c r="U61" s="494"/>
      <c r="V61" s="299"/>
      <c r="X61" s="160"/>
      <c r="Y61" s="506" t="s">
        <v>230</v>
      </c>
      <c r="Z61" s="507"/>
      <c r="AA61" s="507"/>
      <c r="AB61" s="507"/>
      <c r="AC61" s="204" t="s">
        <v>89</v>
      </c>
      <c r="AD61" s="205"/>
      <c r="AE61" s="205"/>
      <c r="AF61" s="205"/>
      <c r="AG61" s="200"/>
    </row>
    <row r="62" spans="1:46" ht="15" customHeight="1" x14ac:dyDescent="0.2">
      <c r="A62" s="360" t="s">
        <v>109</v>
      </c>
      <c r="B62" s="358"/>
      <c r="C62" s="358"/>
      <c r="D62" s="358"/>
      <c r="E62" s="358"/>
      <c r="F62" s="359"/>
      <c r="G62" s="361" t="s">
        <v>237</v>
      </c>
      <c r="H62" s="362" t="s">
        <v>244</v>
      </c>
      <c r="I62" s="362" t="s">
        <v>252</v>
      </c>
      <c r="J62" s="363" t="s">
        <v>257</v>
      </c>
      <c r="K62" s="202" t="s">
        <v>233</v>
      </c>
      <c r="L62" s="394"/>
      <c r="M62" s="394"/>
      <c r="N62" s="394"/>
      <c r="O62" s="394"/>
      <c r="P62" s="437" t="s">
        <v>264</v>
      </c>
      <c r="Q62" s="438"/>
      <c r="R62" s="476" t="s">
        <v>268</v>
      </c>
      <c r="S62" s="477"/>
      <c r="T62" s="476" t="s">
        <v>268</v>
      </c>
      <c r="U62" s="494"/>
      <c r="V62" s="299"/>
      <c r="X62" s="160"/>
      <c r="Y62" s="439" t="s">
        <v>224</v>
      </c>
      <c r="Z62" s="440"/>
      <c r="AA62" s="440"/>
      <c r="AB62" s="440"/>
      <c r="AC62" s="469" t="s">
        <v>72</v>
      </c>
      <c r="AD62" s="469"/>
      <c r="AE62" s="469"/>
      <c r="AF62" s="469"/>
      <c r="AG62" s="200"/>
    </row>
    <row r="63" spans="1:46" ht="15" customHeight="1" thickBot="1" x14ac:dyDescent="0.25">
      <c r="A63" s="360" t="s">
        <v>108</v>
      </c>
      <c r="B63" s="358"/>
      <c r="C63" s="358"/>
      <c r="D63" s="358"/>
      <c r="E63" s="358"/>
      <c r="F63" s="359"/>
      <c r="G63" s="361" t="s">
        <v>237</v>
      </c>
      <c r="H63" s="362" t="s">
        <v>244</v>
      </c>
      <c r="I63" s="362" t="s">
        <v>252</v>
      </c>
      <c r="J63" s="363" t="s">
        <v>257</v>
      </c>
      <c r="K63" s="404" t="s">
        <v>234</v>
      </c>
      <c r="L63" s="207"/>
      <c r="M63" s="207"/>
      <c r="N63" s="207"/>
      <c r="O63" s="207"/>
      <c r="P63" s="503" t="s">
        <v>264</v>
      </c>
      <c r="Q63" s="504"/>
      <c r="R63" s="495" t="s">
        <v>268</v>
      </c>
      <c r="S63" s="505"/>
      <c r="T63" s="495" t="s">
        <v>268</v>
      </c>
      <c r="U63" s="496"/>
      <c r="X63" s="108"/>
      <c r="Y63" s="439" t="s">
        <v>225</v>
      </c>
      <c r="Z63" s="440"/>
      <c r="AA63" s="440"/>
      <c r="AB63" s="440"/>
      <c r="AC63" s="469" t="s">
        <v>73</v>
      </c>
      <c r="AD63" s="469"/>
      <c r="AE63" s="469"/>
      <c r="AF63" s="469"/>
      <c r="AG63" s="200"/>
    </row>
    <row r="64" spans="1:46" ht="15" customHeight="1" x14ac:dyDescent="0.2">
      <c r="A64" s="360" t="s">
        <v>110</v>
      </c>
      <c r="B64" s="358"/>
      <c r="C64" s="358"/>
      <c r="D64" s="358"/>
      <c r="E64" s="358"/>
      <c r="F64" s="359"/>
      <c r="G64" s="361" t="s">
        <v>238</v>
      </c>
      <c r="H64" s="362" t="s">
        <v>245</v>
      </c>
      <c r="I64" s="362" t="s">
        <v>253</v>
      </c>
      <c r="J64" s="363" t="s">
        <v>258</v>
      </c>
      <c r="L64" s="213" t="s">
        <v>269</v>
      </c>
      <c r="X64" s="108"/>
      <c r="Y64" s="506" t="s">
        <v>231</v>
      </c>
      <c r="Z64" s="507"/>
      <c r="AA64" s="507"/>
      <c r="AB64" s="507"/>
      <c r="AC64" s="469" t="s">
        <v>127</v>
      </c>
      <c r="AD64" s="470"/>
      <c r="AE64" s="470"/>
      <c r="AF64" s="470"/>
      <c r="AG64" s="472"/>
      <c r="AH64" s="108"/>
    </row>
    <row r="65" spans="1:33" ht="15" customHeight="1" x14ac:dyDescent="0.2">
      <c r="A65" s="360" t="s">
        <v>111</v>
      </c>
      <c r="B65" s="358"/>
      <c r="C65" s="358"/>
      <c r="D65" s="358"/>
      <c r="E65" s="358"/>
      <c r="F65" s="359"/>
      <c r="G65" s="361" t="s">
        <v>238</v>
      </c>
      <c r="H65" s="362" t="s">
        <v>245</v>
      </c>
      <c r="I65" s="362" t="s">
        <v>253</v>
      </c>
      <c r="J65" s="363" t="s">
        <v>258</v>
      </c>
      <c r="K65" s="208"/>
      <c r="L65" s="208"/>
      <c r="M65" s="208"/>
      <c r="X65" s="108"/>
      <c r="Y65" s="506" t="s">
        <v>232</v>
      </c>
      <c r="Z65" s="507"/>
      <c r="AA65" s="507"/>
      <c r="AB65" s="507"/>
      <c r="AC65" s="469" t="s">
        <v>128</v>
      </c>
      <c r="AD65" s="470"/>
      <c r="AE65" s="470"/>
      <c r="AF65" s="470"/>
      <c r="AG65" s="472"/>
    </row>
    <row r="66" spans="1:33" ht="15" customHeight="1" x14ac:dyDescent="0.2">
      <c r="A66" s="360" t="s">
        <v>112</v>
      </c>
      <c r="B66" s="358"/>
      <c r="C66" s="358"/>
      <c r="D66" s="358"/>
      <c r="E66" s="358"/>
      <c r="F66" s="359"/>
      <c r="G66" s="361" t="s">
        <v>239</v>
      </c>
      <c r="H66" s="362" t="s">
        <v>243</v>
      </c>
      <c r="I66" s="362" t="s">
        <v>254</v>
      </c>
      <c r="J66" s="363" t="s">
        <v>254</v>
      </c>
      <c r="K66" s="208"/>
      <c r="L66" s="208"/>
      <c r="M66" s="208"/>
      <c r="Y66" s="519" t="s">
        <v>226</v>
      </c>
      <c r="Z66" s="518"/>
      <c r="AA66" s="518"/>
      <c r="AB66" s="518"/>
      <c r="AC66" s="469" t="s">
        <v>74</v>
      </c>
      <c r="AD66" s="470"/>
      <c r="AE66" s="470"/>
      <c r="AF66" s="398"/>
      <c r="AG66" s="399"/>
    </row>
    <row r="67" spans="1:33" ht="15" customHeight="1" x14ac:dyDescent="0.2">
      <c r="A67" s="360" t="s">
        <v>113</v>
      </c>
      <c r="B67" s="358"/>
      <c r="C67" s="358"/>
      <c r="D67" s="358"/>
      <c r="E67" s="358"/>
      <c r="F67" s="359"/>
      <c r="G67" s="361"/>
      <c r="H67" s="362" t="s">
        <v>243</v>
      </c>
      <c r="I67" s="362" t="s">
        <v>254</v>
      </c>
      <c r="J67" s="363" t="s">
        <v>254</v>
      </c>
      <c r="K67" s="108"/>
      <c r="L67" s="108"/>
      <c r="M67" s="108"/>
      <c r="Y67" s="510">
        <v>44368</v>
      </c>
      <c r="Z67" s="511"/>
      <c r="AA67" s="511"/>
      <c r="AB67" s="511"/>
      <c r="AC67" s="512" t="s">
        <v>199</v>
      </c>
      <c r="AD67" s="512"/>
      <c r="AE67" s="512"/>
      <c r="AF67" s="512"/>
      <c r="AG67" s="513"/>
    </row>
    <row r="68" spans="1:33" ht="15" customHeight="1" thickBot="1" x14ac:dyDescent="0.25">
      <c r="A68" s="360" t="s">
        <v>100</v>
      </c>
      <c r="B68" s="358"/>
      <c r="C68" s="358"/>
      <c r="D68" s="358"/>
      <c r="E68" s="358"/>
      <c r="F68" s="359"/>
      <c r="G68" s="361" t="s">
        <v>240</v>
      </c>
      <c r="H68" s="362" t="s">
        <v>246</v>
      </c>
      <c r="I68" s="362" t="s">
        <v>243</v>
      </c>
      <c r="J68" s="363" t="s">
        <v>259</v>
      </c>
      <c r="Y68" s="514" t="s">
        <v>227</v>
      </c>
      <c r="Z68" s="515"/>
      <c r="AA68" s="515"/>
      <c r="AB68" s="515"/>
      <c r="AC68" s="508" t="s">
        <v>94</v>
      </c>
      <c r="AD68" s="509"/>
      <c r="AE68" s="509"/>
      <c r="AF68" s="211"/>
      <c r="AG68" s="212"/>
    </row>
    <row r="69" spans="1:33" ht="15" customHeight="1" x14ac:dyDescent="0.2">
      <c r="A69" s="360" t="s">
        <v>101</v>
      </c>
      <c r="B69" s="358"/>
      <c r="C69" s="358"/>
      <c r="D69" s="358"/>
      <c r="E69" s="358"/>
      <c r="F69" s="359"/>
      <c r="G69" s="361" t="s">
        <v>239</v>
      </c>
      <c r="H69" s="362" t="s">
        <v>247</v>
      </c>
      <c r="I69" s="362" t="s">
        <v>255</v>
      </c>
      <c r="J69" s="363" t="s">
        <v>260</v>
      </c>
    </row>
    <row r="70" spans="1:33" ht="15" customHeight="1" x14ac:dyDescent="0.2">
      <c r="A70" s="360" t="s">
        <v>102</v>
      </c>
      <c r="B70" s="358"/>
      <c r="C70" s="358"/>
      <c r="D70" s="358"/>
      <c r="E70" s="358"/>
      <c r="F70" s="359"/>
      <c r="G70" s="361" t="s">
        <v>240</v>
      </c>
      <c r="H70" s="362" t="s">
        <v>248</v>
      </c>
      <c r="I70" s="362" t="s">
        <v>254</v>
      </c>
      <c r="J70" s="363" t="s">
        <v>245</v>
      </c>
      <c r="L70" s="104" t="s">
        <v>270</v>
      </c>
    </row>
    <row r="71" spans="1:33" ht="15" customHeight="1" thickBot="1" x14ac:dyDescent="0.45">
      <c r="A71" s="345" t="s">
        <v>103</v>
      </c>
      <c r="B71" s="209"/>
      <c r="C71" s="209"/>
      <c r="D71" s="209"/>
      <c r="E71" s="209"/>
      <c r="F71" s="210"/>
      <c r="G71" s="364"/>
      <c r="H71" s="365" t="s">
        <v>249</v>
      </c>
      <c r="I71" s="365" t="s">
        <v>255</v>
      </c>
      <c r="J71" s="366" t="s">
        <v>248</v>
      </c>
      <c r="P71" s="105"/>
      <c r="Y71" s="517"/>
      <c r="Z71" s="518"/>
      <c r="AA71" s="518"/>
      <c r="AB71" s="518"/>
      <c r="AC71" s="469"/>
      <c r="AD71" s="470"/>
      <c r="AE71" s="470"/>
    </row>
    <row r="72" spans="1:33" ht="15" customHeight="1" x14ac:dyDescent="0.2"/>
  </sheetData>
  <sheetProtection selectLockedCells="1"/>
  <mergeCells count="217">
    <mergeCell ref="P62:Q62"/>
    <mergeCell ref="T62:U62"/>
    <mergeCell ref="R62:S62"/>
    <mergeCell ref="Y58:AB58"/>
    <mergeCell ref="AC64:AG64"/>
    <mergeCell ref="AC65:AG65"/>
    <mergeCell ref="AC68:AE68"/>
    <mergeCell ref="AC71:AE71"/>
    <mergeCell ref="AC55:AF55"/>
    <mergeCell ref="AC56:AE56"/>
    <mergeCell ref="AC62:AF62"/>
    <mergeCell ref="AC63:AF63"/>
    <mergeCell ref="Y67:AB67"/>
    <mergeCell ref="AC67:AG67"/>
    <mergeCell ref="Y64:AB64"/>
    <mergeCell ref="Y65:AB65"/>
    <mergeCell ref="Y68:AB68"/>
    <mergeCell ref="Y62:AB62"/>
    <mergeCell ref="Y60:AB60"/>
    <mergeCell ref="Y63:AB63"/>
    <mergeCell ref="Y61:AB61"/>
    <mergeCell ref="Y71:AB71"/>
    <mergeCell ref="Y66:AB66"/>
    <mergeCell ref="AC66:AE66"/>
    <mergeCell ref="T61:U61"/>
    <mergeCell ref="T63:U63"/>
    <mergeCell ref="T60:U60"/>
    <mergeCell ref="A36:B36"/>
    <mergeCell ref="C36:D36"/>
    <mergeCell ref="E36:F36"/>
    <mergeCell ref="G36:H36"/>
    <mergeCell ref="I36:J36"/>
    <mergeCell ref="L36:M36"/>
    <mergeCell ref="N36:O36"/>
    <mergeCell ref="P36:Q36"/>
    <mergeCell ref="R36:S36"/>
    <mergeCell ref="A42:D42"/>
    <mergeCell ref="A57:F57"/>
    <mergeCell ref="L42:O42"/>
    <mergeCell ref="P60:Q60"/>
    <mergeCell ref="P61:Q61"/>
    <mergeCell ref="P63:Q63"/>
    <mergeCell ref="R59:S59"/>
    <mergeCell ref="R60:S60"/>
    <mergeCell ref="R61:S61"/>
    <mergeCell ref="R63:S63"/>
    <mergeCell ref="T58:U58"/>
    <mergeCell ref="T59:U59"/>
    <mergeCell ref="AJ7:AK7"/>
    <mergeCell ref="AL7:AM7"/>
    <mergeCell ref="AJ8:AK8"/>
    <mergeCell ref="AL8:AM8"/>
    <mergeCell ref="AJ9:AK9"/>
    <mergeCell ref="AL9:AM9"/>
    <mergeCell ref="AJ10:AK10"/>
    <mergeCell ref="AL10:AM10"/>
    <mergeCell ref="AJ24:AK24"/>
    <mergeCell ref="AL24:AM24"/>
    <mergeCell ref="AJ23:AK23"/>
    <mergeCell ref="AL23:AM23"/>
    <mergeCell ref="AJ18:AK18"/>
    <mergeCell ref="AL18:AM18"/>
    <mergeCell ref="AJ19:AK19"/>
    <mergeCell ref="AL19:AM19"/>
    <mergeCell ref="AJ20:AK20"/>
    <mergeCell ref="AL20:AM20"/>
    <mergeCell ref="AJ21:AK21"/>
    <mergeCell ref="AL21:AM21"/>
    <mergeCell ref="AJ22:AK22"/>
    <mergeCell ref="AJ17:AK17"/>
    <mergeCell ref="AL22:AM22"/>
    <mergeCell ref="A2:AG2"/>
    <mergeCell ref="A3:AG3"/>
    <mergeCell ref="A6:B6"/>
    <mergeCell ref="C6:D6"/>
    <mergeCell ref="E6:F6"/>
    <mergeCell ref="G6:H6"/>
    <mergeCell ref="I6:J6"/>
    <mergeCell ref="L6:M6"/>
    <mergeCell ref="N6:O6"/>
    <mergeCell ref="P6:Q6"/>
    <mergeCell ref="R6:S6"/>
    <mergeCell ref="T6:U6"/>
    <mergeCell ref="W6:X6"/>
    <mergeCell ref="A4:AF4"/>
    <mergeCell ref="AC6:AD6"/>
    <mergeCell ref="L16:U16"/>
    <mergeCell ref="L13:O13"/>
    <mergeCell ref="W13:Z13"/>
    <mergeCell ref="A17:B17"/>
    <mergeCell ref="C17:D17"/>
    <mergeCell ref="AJ4:AK4"/>
    <mergeCell ref="AL4:AM4"/>
    <mergeCell ref="A5:J5"/>
    <mergeCell ref="L5:U5"/>
    <mergeCell ref="W5:AF5"/>
    <mergeCell ref="AJ5:AK5"/>
    <mergeCell ref="AL5:AM5"/>
    <mergeCell ref="AJ6:AK6"/>
    <mergeCell ref="AL6:AM6"/>
    <mergeCell ref="AE6:AF6"/>
    <mergeCell ref="Y6:Z6"/>
    <mergeCell ref="AA6:AB6"/>
    <mergeCell ref="A15:J15"/>
    <mergeCell ref="L15:U15"/>
    <mergeCell ref="W15:AF15"/>
    <mergeCell ref="A13:D13"/>
    <mergeCell ref="A14:J14"/>
    <mergeCell ref="L14:U14"/>
    <mergeCell ref="W14:AF14"/>
    <mergeCell ref="E17:F17"/>
    <mergeCell ref="G17:H17"/>
    <mergeCell ref="I17:J17"/>
    <mergeCell ref="L17:M17"/>
    <mergeCell ref="N17:O17"/>
    <mergeCell ref="W16:AF16"/>
    <mergeCell ref="AJ11:AK11"/>
    <mergeCell ref="AL11:AM11"/>
    <mergeCell ref="AJ14:AK14"/>
    <mergeCell ref="AL14:AM14"/>
    <mergeCell ref="AJ15:AK15"/>
    <mergeCell ref="AL15:AM15"/>
    <mergeCell ref="AJ16:AK16"/>
    <mergeCell ref="AL16:AM16"/>
    <mergeCell ref="AL17:AM17"/>
    <mergeCell ref="P17:Q17"/>
    <mergeCell ref="R17:S17"/>
    <mergeCell ref="T17:U17"/>
    <mergeCell ref="W17:X17"/>
    <mergeCell ref="Y17:Z17"/>
    <mergeCell ref="AA17:AB17"/>
    <mergeCell ref="AC17:AD17"/>
    <mergeCell ref="AE17:AF17"/>
    <mergeCell ref="A16:J16"/>
    <mergeCell ref="AK58:AP58"/>
    <mergeCell ref="AJ57:AO57"/>
    <mergeCell ref="AP57:AQ57"/>
    <mergeCell ref="AJ55:AO55"/>
    <mergeCell ref="AP55:AQ55"/>
    <mergeCell ref="AJ56:AO56"/>
    <mergeCell ref="AP56:AQ56"/>
    <mergeCell ref="W25:AF25"/>
    <mergeCell ref="T27:U27"/>
    <mergeCell ref="AD37:AE37"/>
    <mergeCell ref="AF37:AG37"/>
    <mergeCell ref="L35:U35"/>
    <mergeCell ref="T36:U36"/>
    <mergeCell ref="AB37:AC37"/>
    <mergeCell ref="W38:AA38"/>
    <mergeCell ref="AC51:AE51"/>
    <mergeCell ref="AC52:AF52"/>
    <mergeCell ref="AC53:AG53"/>
    <mergeCell ref="AC54:AF54"/>
    <mergeCell ref="K57:O57"/>
    <mergeCell ref="R58:S58"/>
    <mergeCell ref="P57:S57"/>
    <mergeCell ref="P58:Q58"/>
    <mergeCell ref="AD39:AE39"/>
    <mergeCell ref="P59:Q59"/>
    <mergeCell ref="Y59:AB59"/>
    <mergeCell ref="T57:U57"/>
    <mergeCell ref="Y43:Z43"/>
    <mergeCell ref="Y27:Z27"/>
    <mergeCell ref="AA27:AB27"/>
    <mergeCell ref="AC27:AD27"/>
    <mergeCell ref="AK49:AP49"/>
    <mergeCell ref="Y52:AB52"/>
    <mergeCell ref="Y53:AB53"/>
    <mergeCell ref="Y54:AB54"/>
    <mergeCell ref="AC50:AG50"/>
    <mergeCell ref="AP53:AS53"/>
    <mergeCell ref="Y46:Z46"/>
    <mergeCell ref="AP54:AQ54"/>
    <mergeCell ref="AR54:AS54"/>
    <mergeCell ref="Y50:AB50"/>
    <mergeCell ref="Y51:AB51"/>
    <mergeCell ref="AR57:AS57"/>
    <mergeCell ref="AR55:AS55"/>
    <mergeCell ref="AR56:AS56"/>
    <mergeCell ref="Y55:AB55"/>
    <mergeCell ref="Y56:AB56"/>
    <mergeCell ref="Y57:AB57"/>
    <mergeCell ref="A26:J26"/>
    <mergeCell ref="L26:U26"/>
    <mergeCell ref="W26:AF26"/>
    <mergeCell ref="A27:B27"/>
    <mergeCell ref="A33:D33"/>
    <mergeCell ref="A35:J35"/>
    <mergeCell ref="AB38:AC38"/>
    <mergeCell ref="A23:D23"/>
    <mergeCell ref="L23:O23"/>
    <mergeCell ref="E27:F27"/>
    <mergeCell ref="G27:H27"/>
    <mergeCell ref="I27:J27"/>
    <mergeCell ref="L27:M27"/>
    <mergeCell ref="N27:O27"/>
    <mergeCell ref="P27:Q27"/>
    <mergeCell ref="A25:J25"/>
    <mergeCell ref="L25:U25"/>
    <mergeCell ref="C27:D27"/>
    <mergeCell ref="R27:S27"/>
    <mergeCell ref="A56:U56"/>
    <mergeCell ref="A34:J34"/>
    <mergeCell ref="L34:U34"/>
    <mergeCell ref="W27:X27"/>
    <mergeCell ref="AD38:AE38"/>
    <mergeCell ref="AF38:AG38"/>
    <mergeCell ref="L33:O33"/>
    <mergeCell ref="W33:Z33"/>
    <mergeCell ref="AE27:AF27"/>
    <mergeCell ref="AF39:AG39"/>
    <mergeCell ref="AF40:AG40"/>
    <mergeCell ref="AF41:AG41"/>
    <mergeCell ref="AF42:AG42"/>
    <mergeCell ref="AB40:AE40"/>
    <mergeCell ref="W39:AA39"/>
    <mergeCell ref="AB39:AC39"/>
  </mergeCells>
  <printOptions horizontalCentered="1"/>
  <pageMargins left="0.25" right="0.25" top="0.25" bottom="0.25" header="0.3" footer="0.25"/>
  <pageSetup scale="5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indexed="15"/>
  </sheetPr>
  <dimension ref="A1:F56"/>
  <sheetViews>
    <sheetView workbookViewId="0">
      <selection activeCell="A4" sqref="A4"/>
    </sheetView>
  </sheetViews>
  <sheetFormatPr defaultColWidth="9.140625" defaultRowHeight="12" x14ac:dyDescent="0.2"/>
  <cols>
    <col min="1" max="1" width="35.140625" style="221" customWidth="1"/>
    <col min="2" max="2" width="15.42578125" style="229" customWidth="1"/>
    <col min="3" max="3" width="6.5703125" style="221" customWidth="1"/>
    <col min="4" max="4" width="35.140625" style="221" customWidth="1"/>
    <col min="5" max="5" width="15.42578125" style="229" customWidth="1"/>
    <col min="6" max="6" width="5.5703125" style="221" bestFit="1" customWidth="1"/>
    <col min="7" max="16384" width="9.140625" style="221"/>
  </cols>
  <sheetData>
    <row r="1" spans="1:6" ht="12.75" x14ac:dyDescent="0.2">
      <c r="A1" s="215" t="s">
        <v>30</v>
      </c>
      <c r="B1" s="216"/>
      <c r="C1" s="217"/>
      <c r="D1" s="218"/>
      <c r="E1" s="219"/>
      <c r="F1" s="220"/>
    </row>
    <row r="2" spans="1:6" ht="13.5" thickBot="1" x14ac:dyDescent="0.25">
      <c r="A2" s="222" t="s">
        <v>197</v>
      </c>
      <c r="B2" s="223"/>
      <c r="C2" s="224"/>
      <c r="D2" s="225"/>
      <c r="E2" s="226"/>
      <c r="F2" s="227"/>
    </row>
    <row r="3" spans="1:6" ht="24" customHeight="1" thickBot="1" x14ac:dyDescent="0.3">
      <c r="A3" s="228" t="s">
        <v>31</v>
      </c>
      <c r="B3" s="520" t="str">
        <f>'2020-2021 Calendar'!A2</f>
        <v>School Name</v>
      </c>
      <c r="C3" s="520"/>
      <c r="D3" s="520"/>
      <c r="E3" s="123"/>
    </row>
    <row r="4" spans="1:6" ht="24" customHeight="1" thickBot="1" x14ac:dyDescent="0.25">
      <c r="A4" s="228" t="s">
        <v>87</v>
      </c>
      <c r="B4" s="521" t="s">
        <v>124</v>
      </c>
      <c r="C4" s="521"/>
      <c r="D4" s="521"/>
      <c r="E4" s="123"/>
    </row>
    <row r="5" spans="1:6" ht="12.75" customHeight="1" x14ac:dyDescent="0.2"/>
    <row r="6" spans="1:6" ht="13.5" thickBot="1" x14ac:dyDescent="0.25">
      <c r="A6" s="230" t="s">
        <v>155</v>
      </c>
      <c r="B6" s="231" t="s">
        <v>165</v>
      </c>
      <c r="C6" s="232"/>
      <c r="D6" s="232"/>
      <c r="E6" s="233"/>
      <c r="F6" s="232"/>
    </row>
    <row r="7" spans="1:6" ht="12.75" x14ac:dyDescent="0.2">
      <c r="A7" s="234" t="s">
        <v>55</v>
      </c>
      <c r="D7" s="234" t="s">
        <v>56</v>
      </c>
    </row>
    <row r="8" spans="1:6" x14ac:dyDescent="0.2">
      <c r="A8" s="221" t="s">
        <v>32</v>
      </c>
      <c r="B8" s="272">
        <f>'Elementary Timetable'!B7</f>
        <v>0</v>
      </c>
      <c r="C8" s="221" t="s">
        <v>33</v>
      </c>
      <c r="D8" s="221" t="s">
        <v>32</v>
      </c>
      <c r="E8" s="272">
        <f>'Elementary Timetable'!G7</f>
        <v>0</v>
      </c>
      <c r="F8" s="221" t="s">
        <v>33</v>
      </c>
    </row>
    <row r="9" spans="1:6" x14ac:dyDescent="0.2">
      <c r="A9" s="221" t="s">
        <v>34</v>
      </c>
      <c r="B9" s="272">
        <f>'Elementary Timetable'!B8</f>
        <v>0</v>
      </c>
      <c r="C9" s="221" t="s">
        <v>33</v>
      </c>
      <c r="D9" s="221" t="s">
        <v>34</v>
      </c>
      <c r="E9" s="272">
        <f>'Elementary Timetable'!G8</f>
        <v>0</v>
      </c>
      <c r="F9" s="221" t="s">
        <v>33</v>
      </c>
    </row>
    <row r="10" spans="1:6" x14ac:dyDescent="0.2">
      <c r="A10" s="221" t="s">
        <v>35</v>
      </c>
      <c r="B10" s="272">
        <f>'Elementary Timetable'!B23</f>
        <v>0</v>
      </c>
      <c r="C10" s="221" t="s">
        <v>36</v>
      </c>
      <c r="D10" s="221" t="s">
        <v>35</v>
      </c>
      <c r="E10" s="272">
        <f>'Elementary Timetable'!G15</f>
        <v>0</v>
      </c>
      <c r="F10" s="221" t="s">
        <v>36</v>
      </c>
    </row>
    <row r="11" spans="1:6" x14ac:dyDescent="0.2">
      <c r="A11" s="221" t="s">
        <v>156</v>
      </c>
      <c r="B11" s="235">
        <f>'Elementary Timetable'!D15</f>
        <v>0</v>
      </c>
    </row>
    <row r="12" spans="1:6" x14ac:dyDescent="0.2">
      <c r="A12" s="221" t="s">
        <v>157</v>
      </c>
      <c r="B12" s="235">
        <f>'Elementary Timetable'!D11</f>
        <v>0</v>
      </c>
      <c r="D12" s="221" t="s">
        <v>158</v>
      </c>
      <c r="E12" s="235">
        <f>'Elementary Timetable'!I18</f>
        <v>0</v>
      </c>
    </row>
    <row r="13" spans="1:6" ht="12.75" x14ac:dyDescent="0.2">
      <c r="A13" s="221" t="s">
        <v>159</v>
      </c>
      <c r="B13" s="235">
        <f>'Elementary Timetable'!D20</f>
        <v>0</v>
      </c>
      <c r="D13" s="523" t="s">
        <v>37</v>
      </c>
      <c r="E13" s="524"/>
    </row>
    <row r="14" spans="1:6" x14ac:dyDescent="0.2">
      <c r="A14" s="221" t="s">
        <v>158</v>
      </c>
      <c r="B14" s="235">
        <f>'Elementary Timetable'!D27</f>
        <v>0</v>
      </c>
      <c r="D14" s="221" t="s">
        <v>38</v>
      </c>
      <c r="E14" s="235">
        <f>'Elementary Timetable'!I16</f>
        <v>0</v>
      </c>
    </row>
    <row r="15" spans="1:6" ht="12.75" x14ac:dyDescent="0.2">
      <c r="A15" s="523" t="s">
        <v>37</v>
      </c>
      <c r="B15" s="524"/>
      <c r="D15" s="221" t="s">
        <v>39</v>
      </c>
      <c r="E15" s="236">
        <f>'Elementary Timetable'!I17</f>
        <v>0</v>
      </c>
      <c r="F15" s="237" t="s">
        <v>160</v>
      </c>
    </row>
    <row r="16" spans="1:6" x14ac:dyDescent="0.2">
      <c r="A16" s="221" t="s">
        <v>59</v>
      </c>
      <c r="B16" s="235">
        <f>'Elementary Timetable'!D25</f>
        <v>0</v>
      </c>
    </row>
    <row r="17" spans="1:6" ht="24" x14ac:dyDescent="0.2">
      <c r="A17" s="221" t="s">
        <v>58</v>
      </c>
      <c r="B17" s="236">
        <f>'Elementary Timetable'!D26</f>
        <v>0</v>
      </c>
      <c r="C17" s="237" t="s">
        <v>161</v>
      </c>
      <c r="D17" s="238" t="s">
        <v>185</v>
      </c>
      <c r="E17" s="235">
        <f>'2020-2021 Calendar'!AF45</f>
        <v>34</v>
      </c>
      <c r="F17" s="237" t="s">
        <v>162</v>
      </c>
    </row>
    <row r="18" spans="1:6" ht="24" x14ac:dyDescent="0.2">
      <c r="A18" s="238" t="s">
        <v>184</v>
      </c>
      <c r="B18" s="235">
        <f>'2020-2021 Calendar'!AD45</f>
        <v>149</v>
      </c>
      <c r="C18" s="237" t="s">
        <v>26</v>
      </c>
      <c r="D18" s="239" t="s">
        <v>163</v>
      </c>
      <c r="E18" s="236">
        <f>SUM(B17*B18)+(E15*E17)</f>
        <v>0</v>
      </c>
    </row>
    <row r="19" spans="1:6" ht="24" x14ac:dyDescent="0.2">
      <c r="A19" s="239" t="s">
        <v>164</v>
      </c>
      <c r="B19" s="235">
        <f>B18+E17</f>
        <v>183</v>
      </c>
      <c r="E19" s="240"/>
    </row>
    <row r="20" spans="1:6" ht="23.25" customHeight="1" x14ac:dyDescent="0.2">
      <c r="E20" s="241"/>
    </row>
    <row r="21" spans="1:6" ht="23.25" customHeight="1" thickBot="1" x14ac:dyDescent="0.25">
      <c r="A21" s="242" t="s">
        <v>40</v>
      </c>
      <c r="B21" s="243" t="s">
        <v>166</v>
      </c>
      <c r="C21" s="244"/>
      <c r="D21" s="244"/>
      <c r="E21" s="245"/>
      <c r="F21" s="244"/>
    </row>
    <row r="22" spans="1:6" ht="12.75" x14ac:dyDescent="0.2">
      <c r="A22" s="234" t="s">
        <v>55</v>
      </c>
      <c r="B22" s="246"/>
      <c r="C22" s="247"/>
      <c r="D22" s="234" t="s">
        <v>56</v>
      </c>
    </row>
    <row r="23" spans="1:6" x14ac:dyDescent="0.2">
      <c r="A23" s="221" t="s">
        <v>32</v>
      </c>
      <c r="B23" s="272">
        <f>'Junior-Middle Timetable'!B7</f>
        <v>0</v>
      </c>
      <c r="C23" s="221" t="s">
        <v>33</v>
      </c>
      <c r="D23" s="221" t="s">
        <v>32</v>
      </c>
      <c r="E23" s="272">
        <f>'Junior-Middle Timetable'!G7</f>
        <v>0</v>
      </c>
      <c r="F23" s="221" t="s">
        <v>33</v>
      </c>
    </row>
    <row r="24" spans="1:6" x14ac:dyDescent="0.2">
      <c r="A24" s="221" t="s">
        <v>34</v>
      </c>
      <c r="B24" s="272">
        <f>'Junior-Middle Timetable'!B10</f>
        <v>0</v>
      </c>
      <c r="C24" s="221" t="s">
        <v>33</v>
      </c>
      <c r="D24" s="221" t="s">
        <v>34</v>
      </c>
      <c r="E24" s="272">
        <f>'Junior-Middle Timetable'!G10</f>
        <v>0</v>
      </c>
      <c r="F24" s="221" t="s">
        <v>33</v>
      </c>
    </row>
    <row r="25" spans="1:6" x14ac:dyDescent="0.2">
      <c r="A25" s="221" t="s">
        <v>35</v>
      </c>
      <c r="B25" s="272">
        <f>'Junior-Middle Timetable'!B28</f>
        <v>0</v>
      </c>
      <c r="C25" s="221" t="s">
        <v>36</v>
      </c>
      <c r="D25" s="221" t="s">
        <v>35</v>
      </c>
      <c r="E25" s="272">
        <f>'Junior-Middle Timetable'!G17</f>
        <v>0</v>
      </c>
      <c r="F25" s="221" t="s">
        <v>36</v>
      </c>
    </row>
    <row r="26" spans="1:6" x14ac:dyDescent="0.2">
      <c r="A26" s="221" t="s">
        <v>41</v>
      </c>
      <c r="B26" s="248">
        <f>'Junior-Middle Timetable'!D17</f>
        <v>0</v>
      </c>
      <c r="D26" s="221" t="s">
        <v>46</v>
      </c>
      <c r="E26" s="229">
        <f>'Junior-Middle Timetable'!I20</f>
        <v>0</v>
      </c>
    </row>
    <row r="27" spans="1:6" x14ac:dyDescent="0.2">
      <c r="A27" s="221" t="s">
        <v>46</v>
      </c>
      <c r="B27" s="248">
        <f>'Junior-Middle Timetable'!D31</f>
        <v>0</v>
      </c>
      <c r="D27" s="522" t="s">
        <v>37</v>
      </c>
      <c r="E27" s="522"/>
    </row>
    <row r="28" spans="1:6" x14ac:dyDescent="0.2">
      <c r="A28" s="522" t="s">
        <v>37</v>
      </c>
      <c r="B28" s="522"/>
      <c r="D28" s="221" t="s">
        <v>38</v>
      </c>
      <c r="E28" s="248">
        <f>'Junior-Middle Timetable'!I18</f>
        <v>0</v>
      </c>
    </row>
    <row r="29" spans="1:6" ht="12.75" x14ac:dyDescent="0.2">
      <c r="A29" s="221" t="s">
        <v>59</v>
      </c>
      <c r="B29" s="248">
        <f>'Junior-Middle Timetable'!D29</f>
        <v>0</v>
      </c>
      <c r="D29" s="221" t="s">
        <v>39</v>
      </c>
      <c r="E29" s="249">
        <f>'Junior-Middle Timetable'!I19</f>
        <v>0</v>
      </c>
      <c r="F29" s="250" t="s">
        <v>43</v>
      </c>
    </row>
    <row r="30" spans="1:6" ht="12.75" x14ac:dyDescent="0.2">
      <c r="A30" s="221" t="s">
        <v>58</v>
      </c>
      <c r="B30" s="249">
        <f>'Junior-Middle Timetable'!D30</f>
        <v>0</v>
      </c>
      <c r="C30" s="250" t="s">
        <v>44</v>
      </c>
    </row>
    <row r="31" spans="1:6" ht="23.25" x14ac:dyDescent="0.2">
      <c r="A31" s="238" t="s">
        <v>175</v>
      </c>
      <c r="B31" s="248">
        <f>'2020-2021 Calendar'!AD45</f>
        <v>149</v>
      </c>
      <c r="C31" s="250" t="s">
        <v>26</v>
      </c>
      <c r="D31" s="238" t="s">
        <v>176</v>
      </c>
      <c r="E31" s="248">
        <f>'2020-2021 Calendar'!AF45</f>
        <v>34</v>
      </c>
      <c r="F31" s="250" t="s">
        <v>45</v>
      </c>
    </row>
    <row r="32" spans="1:6" ht="24" x14ac:dyDescent="0.2">
      <c r="A32" s="239" t="s">
        <v>47</v>
      </c>
      <c r="B32" s="248">
        <f>B31+E31</f>
        <v>183</v>
      </c>
      <c r="D32" s="239" t="s">
        <v>48</v>
      </c>
      <c r="E32" s="251">
        <f>(B30*B31)+(E29*E31)</f>
        <v>0</v>
      </c>
    </row>
    <row r="33" spans="1:6" ht="23.25" customHeight="1" x14ac:dyDescent="0.2">
      <c r="E33" s="241"/>
    </row>
    <row r="34" spans="1:6" ht="23.25" customHeight="1" thickBot="1" x14ac:dyDescent="0.25">
      <c r="A34" s="80" t="s">
        <v>152</v>
      </c>
      <c r="B34" s="252" t="s">
        <v>167</v>
      </c>
      <c r="C34" s="253"/>
      <c r="D34" s="253"/>
      <c r="E34" s="254"/>
      <c r="F34" s="253"/>
    </row>
    <row r="35" spans="1:6" ht="12.75" x14ac:dyDescent="0.2">
      <c r="A35" s="83" t="s">
        <v>55</v>
      </c>
      <c r="B35" s="255"/>
      <c r="C35" s="256"/>
      <c r="D35" s="83" t="s">
        <v>56</v>
      </c>
      <c r="E35" s="257"/>
      <c r="F35" s="258"/>
    </row>
    <row r="36" spans="1:6" x14ac:dyDescent="0.2">
      <c r="A36" s="258" t="s">
        <v>32</v>
      </c>
      <c r="B36" s="272">
        <f>'Senior Timetable'!B7</f>
        <v>0</v>
      </c>
      <c r="C36" s="258" t="s">
        <v>33</v>
      </c>
      <c r="D36" s="258" t="s">
        <v>32</v>
      </c>
      <c r="E36" s="272">
        <f>'Senior Timetable'!G7</f>
        <v>0</v>
      </c>
      <c r="F36" s="258" t="s">
        <v>33</v>
      </c>
    </row>
    <row r="37" spans="1:6" x14ac:dyDescent="0.2">
      <c r="A37" s="258" t="s">
        <v>34</v>
      </c>
      <c r="B37" s="272">
        <f>'Senior Timetable'!B10</f>
        <v>0</v>
      </c>
      <c r="C37" s="258" t="s">
        <v>33</v>
      </c>
      <c r="D37" s="258" t="s">
        <v>34</v>
      </c>
      <c r="E37" s="272">
        <f>'Senior Timetable'!G10</f>
        <v>0</v>
      </c>
      <c r="F37" s="258" t="s">
        <v>33</v>
      </c>
    </row>
    <row r="38" spans="1:6" x14ac:dyDescent="0.2">
      <c r="A38" s="258" t="s">
        <v>35</v>
      </c>
      <c r="B38" s="272">
        <f>'Senior Timetable'!B27</f>
        <v>0</v>
      </c>
      <c r="C38" s="258" t="s">
        <v>36</v>
      </c>
      <c r="D38" s="258" t="s">
        <v>35</v>
      </c>
      <c r="E38" s="272">
        <f>'Senior Timetable'!G17</f>
        <v>0</v>
      </c>
      <c r="F38" s="258" t="s">
        <v>36</v>
      </c>
    </row>
    <row r="39" spans="1:6" x14ac:dyDescent="0.2">
      <c r="A39" s="258" t="s">
        <v>41</v>
      </c>
      <c r="B39" s="259">
        <f>'Senior Timetable'!D31</f>
        <v>0</v>
      </c>
      <c r="C39" s="258"/>
      <c r="D39" s="258" t="s">
        <v>46</v>
      </c>
      <c r="E39" s="259">
        <f>'Senior Timetable'!I20</f>
        <v>0</v>
      </c>
      <c r="F39" s="258"/>
    </row>
    <row r="40" spans="1:6" x14ac:dyDescent="0.2">
      <c r="A40" s="258" t="s">
        <v>46</v>
      </c>
      <c r="B40" s="259">
        <f>'Senior Timetable'!D30</f>
        <v>0</v>
      </c>
      <c r="C40" s="258"/>
      <c r="D40" s="260" t="s">
        <v>37</v>
      </c>
      <c r="E40" s="261"/>
      <c r="F40" s="258"/>
    </row>
    <row r="41" spans="1:6" ht="17.25" customHeight="1" x14ac:dyDescent="0.2">
      <c r="A41" s="261" t="s">
        <v>37</v>
      </c>
      <c r="B41" s="262"/>
      <c r="C41" s="258"/>
      <c r="D41" s="258" t="s">
        <v>38</v>
      </c>
      <c r="E41" s="259">
        <f>'Senior Timetable'!I18</f>
        <v>0</v>
      </c>
      <c r="F41" s="258"/>
    </row>
    <row r="42" spans="1:6" ht="23.25" customHeight="1" x14ac:dyDescent="0.2">
      <c r="A42" s="258" t="s">
        <v>59</v>
      </c>
      <c r="B42" s="263">
        <f>'Senior Timetable'!D28</f>
        <v>0</v>
      </c>
      <c r="C42" s="258"/>
      <c r="D42" s="258" t="s">
        <v>39</v>
      </c>
      <c r="E42" s="264">
        <f>'Senior Timetable'!I19</f>
        <v>0</v>
      </c>
      <c r="F42" s="265" t="s">
        <v>43</v>
      </c>
    </row>
    <row r="43" spans="1:6" ht="25.5" customHeight="1" x14ac:dyDescent="0.2">
      <c r="A43" s="258" t="s">
        <v>58</v>
      </c>
      <c r="B43" s="264">
        <f>'Senior Timetable'!D29</f>
        <v>0</v>
      </c>
      <c r="C43" s="265" t="s">
        <v>44</v>
      </c>
      <c r="D43" s="266" t="s">
        <v>176</v>
      </c>
      <c r="E43" s="267">
        <f>'2020-2021 Calendar'!AF45</f>
        <v>34</v>
      </c>
      <c r="F43" s="265" t="s">
        <v>45</v>
      </c>
    </row>
    <row r="44" spans="1:6" ht="24.75" customHeight="1" x14ac:dyDescent="0.2">
      <c r="A44" s="266" t="s">
        <v>177</v>
      </c>
      <c r="B44" s="293">
        <f>'2020-2021 Calendar'!AD45</f>
        <v>149</v>
      </c>
      <c r="C44" s="265" t="s">
        <v>26</v>
      </c>
      <c r="D44" s="268" t="s">
        <v>154</v>
      </c>
      <c r="E44" s="269">
        <f>SUM(B43*B44)+(E42*E43)</f>
        <v>0</v>
      </c>
      <c r="F44" s="258"/>
    </row>
    <row r="45" spans="1:6" ht="27" customHeight="1" x14ac:dyDescent="0.2">
      <c r="A45" s="268" t="s">
        <v>153</v>
      </c>
      <c r="B45" s="259">
        <f>SUM(B44,E43)</f>
        <v>183</v>
      </c>
      <c r="C45" s="258"/>
      <c r="D45" s="268"/>
      <c r="E45" s="270"/>
      <c r="F45" s="258"/>
    </row>
    <row r="46" spans="1:6" ht="12.75" customHeight="1" x14ac:dyDescent="0.2">
      <c r="A46" s="268"/>
      <c r="B46" s="257"/>
      <c r="C46" s="258"/>
      <c r="D46" s="268"/>
      <c r="E46" s="270"/>
      <c r="F46" s="258"/>
    </row>
    <row r="47" spans="1:6" ht="12.75" customHeight="1" x14ac:dyDescent="0.2">
      <c r="B47" s="271"/>
      <c r="C47" s="271"/>
      <c r="D47" s="271"/>
    </row>
    <row r="48" spans="1:6" ht="12.75" customHeight="1" x14ac:dyDescent="0.2">
      <c r="B48" s="271"/>
      <c r="C48" s="271"/>
      <c r="D48" s="271"/>
    </row>
    <row r="49" spans="2:4" ht="12.75" customHeight="1" x14ac:dyDescent="0.2">
      <c r="B49" s="271"/>
      <c r="C49" s="271"/>
      <c r="D49" s="271"/>
    </row>
    <row r="50" spans="2:4" ht="12.75" customHeight="1" x14ac:dyDescent="0.2">
      <c r="B50" s="271"/>
      <c r="C50" s="271"/>
      <c r="D50" s="271"/>
    </row>
    <row r="51" spans="2:4" ht="12.75" customHeight="1" x14ac:dyDescent="0.2">
      <c r="B51" s="271"/>
      <c r="C51" s="271"/>
      <c r="D51" s="271"/>
    </row>
    <row r="52" spans="2:4" ht="12.75" customHeight="1" x14ac:dyDescent="0.2">
      <c r="B52" s="271"/>
      <c r="C52" s="271"/>
      <c r="D52" s="271"/>
    </row>
    <row r="53" spans="2:4" ht="12.75" customHeight="1" x14ac:dyDescent="0.2">
      <c r="B53" s="271"/>
      <c r="C53" s="271"/>
      <c r="D53" s="271"/>
    </row>
    <row r="54" spans="2:4" ht="12.75" customHeight="1" x14ac:dyDescent="0.2">
      <c r="B54" s="271"/>
      <c r="C54" s="271"/>
      <c r="D54" s="271"/>
    </row>
    <row r="55" spans="2:4" ht="12.75" customHeight="1" x14ac:dyDescent="0.2">
      <c r="B55" s="271"/>
      <c r="C55" s="271"/>
      <c r="D55" s="271"/>
    </row>
    <row r="56" spans="2:4" ht="12.75" customHeight="1" x14ac:dyDescent="0.2">
      <c r="B56" s="271"/>
      <c r="C56" s="271"/>
      <c r="D56" s="271"/>
    </row>
  </sheetData>
  <sheetProtection selectLockedCells="1"/>
  <mergeCells count="6">
    <mergeCell ref="B3:D3"/>
    <mergeCell ref="B4:D4"/>
    <mergeCell ref="A28:B28"/>
    <mergeCell ref="D27:E27"/>
    <mergeCell ref="D13:E13"/>
    <mergeCell ref="A15:B15"/>
  </mergeCells>
  <phoneticPr fontId="2" type="noConversion"/>
  <pageMargins left="0.75" right="0" top="0.5" bottom="0.5" header="0" footer="0.25"/>
  <pageSetup scale="84" orientation="portrait" r:id="rId1"/>
  <headerFooter alignWithMargins="0">
    <oddFooter>&amp;L&amp;8&amp;A
&amp;F
&amp;R&amp;8&amp;D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-0.249977111117893"/>
  </sheetPr>
  <dimension ref="A1:I29"/>
  <sheetViews>
    <sheetView workbookViewId="0">
      <selection activeCell="F9" sqref="F9"/>
    </sheetView>
  </sheetViews>
  <sheetFormatPr defaultColWidth="9.140625" defaultRowHeight="12.75" x14ac:dyDescent="0.2"/>
  <cols>
    <col min="1" max="1" width="15.85546875" style="78" customWidth="1"/>
    <col min="2" max="3" width="9.140625" style="78"/>
    <col min="4" max="4" width="13.28515625" style="78" bestFit="1" customWidth="1"/>
    <col min="5" max="5" width="9.140625" style="78"/>
    <col min="6" max="6" width="15.85546875" style="78" customWidth="1"/>
    <col min="7" max="8" width="9.140625" style="78"/>
    <col min="9" max="9" width="13.140625" style="78" bestFit="1" customWidth="1"/>
    <col min="10" max="16384" width="9.140625" style="78"/>
  </cols>
  <sheetData>
    <row r="1" spans="1:9" ht="18.75" thickBot="1" x14ac:dyDescent="0.3">
      <c r="A1" s="76" t="s">
        <v>0</v>
      </c>
      <c r="B1" s="51" t="str">
        <f>'2020-2021 Calendar'!A2</f>
        <v>School Name</v>
      </c>
      <c r="C1" s="51"/>
      <c r="D1" s="51"/>
      <c r="E1" s="51"/>
      <c r="F1" s="51"/>
      <c r="G1" s="77"/>
      <c r="H1" s="77"/>
      <c r="I1" s="76"/>
    </row>
    <row r="2" spans="1:9" x14ac:dyDescent="0.2">
      <c r="A2" s="76"/>
      <c r="B2" s="79" t="s">
        <v>198</v>
      </c>
      <c r="C2" s="77"/>
      <c r="D2" s="76"/>
      <c r="E2" s="76"/>
      <c r="F2" s="76"/>
      <c r="G2" s="77"/>
      <c r="H2" s="77"/>
      <c r="I2" s="76"/>
    </row>
    <row r="3" spans="1:9" x14ac:dyDescent="0.2">
      <c r="A3" s="76"/>
      <c r="B3" s="77"/>
      <c r="C3" s="77"/>
      <c r="D3" s="76"/>
      <c r="E3" s="76"/>
      <c r="F3" s="76"/>
      <c r="G3" s="77"/>
      <c r="H3" s="77"/>
      <c r="I3" s="76"/>
    </row>
    <row r="4" spans="1:9" ht="13.5" thickBot="1" x14ac:dyDescent="0.25">
      <c r="A4" s="80" t="s">
        <v>1</v>
      </c>
      <c r="B4" s="81"/>
      <c r="C4" s="81"/>
      <c r="D4" s="82"/>
      <c r="E4" s="76"/>
      <c r="F4" s="80" t="s">
        <v>2</v>
      </c>
      <c r="G4" s="81"/>
      <c r="H4" s="81"/>
      <c r="I4" s="82"/>
    </row>
    <row r="5" spans="1:9" x14ac:dyDescent="0.2">
      <c r="A5" s="83"/>
      <c r="B5" s="77"/>
      <c r="C5" s="77"/>
      <c r="D5" s="76"/>
      <c r="E5" s="76"/>
      <c r="F5" s="83"/>
      <c r="G5" s="77"/>
      <c r="H5" s="77"/>
      <c r="I5" s="76"/>
    </row>
    <row r="6" spans="1:9" ht="25.5" x14ac:dyDescent="0.2">
      <c r="A6" s="76"/>
      <c r="B6" s="84" t="s">
        <v>3</v>
      </c>
      <c r="C6" s="84" t="s">
        <v>4</v>
      </c>
      <c r="D6" s="85" t="s">
        <v>5</v>
      </c>
      <c r="E6" s="76"/>
      <c r="F6" s="76"/>
      <c r="G6" s="84" t="s">
        <v>3</v>
      </c>
      <c r="H6" s="84" t="s">
        <v>4</v>
      </c>
      <c r="I6" s="85" t="s">
        <v>5</v>
      </c>
    </row>
    <row r="7" spans="1:9" ht="23.25" customHeight="1" x14ac:dyDescent="0.2">
      <c r="A7" s="86" t="s">
        <v>6</v>
      </c>
      <c r="B7" s="38"/>
      <c r="C7" s="39"/>
      <c r="D7" s="86"/>
      <c r="E7" s="76"/>
      <c r="F7" s="86" t="s">
        <v>6</v>
      </c>
      <c r="G7" s="38"/>
      <c r="H7" s="39"/>
      <c r="I7" s="86"/>
    </row>
    <row r="8" spans="1:9" ht="23.25" customHeight="1" x14ac:dyDescent="0.2">
      <c r="A8" s="280" t="s">
        <v>7</v>
      </c>
      <c r="B8" s="38"/>
      <c r="C8" s="38"/>
      <c r="D8" s="86">
        <f t="shared" ref="D8:D15" si="0">(C8-B8)*1440</f>
        <v>0</v>
      </c>
      <c r="E8" s="76"/>
      <c r="F8" s="86" t="s">
        <v>7</v>
      </c>
      <c r="G8" s="38"/>
      <c r="H8" s="38"/>
      <c r="I8" s="86">
        <f t="shared" ref="I8:I14" si="1">(H8-G8)*1440</f>
        <v>0</v>
      </c>
    </row>
    <row r="9" spans="1:9" ht="23.25" customHeight="1" x14ac:dyDescent="0.2">
      <c r="A9" s="280" t="s">
        <v>9</v>
      </c>
      <c r="B9" s="38"/>
      <c r="C9" s="38"/>
      <c r="D9" s="86">
        <f t="shared" si="0"/>
        <v>0</v>
      </c>
      <c r="E9" s="76"/>
      <c r="F9" s="86" t="s">
        <v>9</v>
      </c>
      <c r="G9" s="38"/>
      <c r="H9" s="38"/>
      <c r="I9" s="86">
        <f t="shared" si="1"/>
        <v>0</v>
      </c>
    </row>
    <row r="10" spans="1:9" ht="23.25" customHeight="1" x14ac:dyDescent="0.2">
      <c r="A10" s="280" t="s">
        <v>10</v>
      </c>
      <c r="B10" s="38"/>
      <c r="C10" s="38"/>
      <c r="D10" s="86">
        <f t="shared" si="0"/>
        <v>0</v>
      </c>
      <c r="E10" s="76"/>
      <c r="F10" s="86" t="s">
        <v>10</v>
      </c>
      <c r="G10" s="38"/>
      <c r="H10" s="38"/>
      <c r="I10" s="86">
        <f t="shared" si="1"/>
        <v>0</v>
      </c>
    </row>
    <row r="11" spans="1:9" ht="23.25" customHeight="1" x14ac:dyDescent="0.2">
      <c r="A11" s="86" t="s">
        <v>138</v>
      </c>
      <c r="B11" s="38"/>
      <c r="C11" s="38"/>
      <c r="D11" s="86">
        <f t="shared" si="0"/>
        <v>0</v>
      </c>
      <c r="E11" s="76"/>
      <c r="F11" s="86" t="s">
        <v>138</v>
      </c>
      <c r="G11" s="38"/>
      <c r="H11" s="38"/>
      <c r="I11" s="86">
        <f t="shared" si="1"/>
        <v>0</v>
      </c>
    </row>
    <row r="12" spans="1:9" ht="23.25" customHeight="1" x14ac:dyDescent="0.2">
      <c r="A12" s="280" t="s">
        <v>11</v>
      </c>
      <c r="B12" s="38"/>
      <c r="C12" s="38"/>
      <c r="D12" s="86">
        <f t="shared" si="0"/>
        <v>0</v>
      </c>
      <c r="E12" s="76"/>
      <c r="F12" s="86" t="s">
        <v>11</v>
      </c>
      <c r="G12" s="38"/>
      <c r="H12" s="38"/>
      <c r="I12" s="86">
        <f t="shared" si="1"/>
        <v>0</v>
      </c>
    </row>
    <row r="13" spans="1:9" ht="23.25" customHeight="1" x14ac:dyDescent="0.2">
      <c r="A13" s="280" t="s">
        <v>13</v>
      </c>
      <c r="B13" s="38"/>
      <c r="C13" s="38"/>
      <c r="D13" s="86">
        <f t="shared" si="0"/>
        <v>0</v>
      </c>
      <c r="E13" s="76"/>
      <c r="F13" s="86" t="s">
        <v>13</v>
      </c>
      <c r="G13" s="38"/>
      <c r="H13" s="38"/>
      <c r="I13" s="86">
        <f t="shared" si="1"/>
        <v>0</v>
      </c>
    </row>
    <row r="14" spans="1:9" ht="23.25" customHeight="1" x14ac:dyDescent="0.2">
      <c r="A14" s="280" t="s">
        <v>15</v>
      </c>
      <c r="B14" s="38"/>
      <c r="C14" s="38"/>
      <c r="D14" s="86">
        <f t="shared" si="0"/>
        <v>0</v>
      </c>
      <c r="E14" s="76"/>
      <c r="F14" s="86" t="s">
        <v>15</v>
      </c>
      <c r="G14" s="38"/>
      <c r="H14" s="38"/>
      <c r="I14" s="86">
        <f t="shared" si="1"/>
        <v>0</v>
      </c>
    </row>
    <row r="15" spans="1:9" ht="23.25" customHeight="1" x14ac:dyDescent="0.2">
      <c r="A15" s="86" t="s">
        <v>12</v>
      </c>
      <c r="B15" s="38"/>
      <c r="C15" s="38"/>
      <c r="D15" s="86">
        <f t="shared" si="0"/>
        <v>0</v>
      </c>
      <c r="E15" s="76"/>
      <c r="F15" s="86" t="s">
        <v>14</v>
      </c>
      <c r="G15" s="38"/>
      <c r="H15" s="39"/>
      <c r="I15" s="87"/>
    </row>
    <row r="16" spans="1:9" ht="23.25" customHeight="1" x14ac:dyDescent="0.2">
      <c r="A16" s="88" t="s">
        <v>28</v>
      </c>
      <c r="B16" s="38"/>
      <c r="C16" s="39"/>
      <c r="D16" s="86"/>
      <c r="E16" s="76"/>
      <c r="F16" s="89"/>
      <c r="G16" s="90"/>
      <c r="H16" s="91" t="s">
        <v>16</v>
      </c>
      <c r="I16" s="86">
        <f>SUM(I8,I9,I10,I12,I13,I14)</f>
        <v>0</v>
      </c>
    </row>
    <row r="17" spans="1:9" ht="23.25" customHeight="1" x14ac:dyDescent="0.2">
      <c r="A17" s="280" t="s">
        <v>19</v>
      </c>
      <c r="B17" s="38"/>
      <c r="C17" s="38"/>
      <c r="D17" s="86">
        <f t="shared" ref="D17:D22" si="2">(C17-B17)*1440</f>
        <v>0</v>
      </c>
      <c r="E17" s="76"/>
      <c r="F17" s="89"/>
      <c r="G17" s="90"/>
      <c r="H17" s="91" t="s">
        <v>17</v>
      </c>
      <c r="I17" s="92">
        <f>(I16/60)</f>
        <v>0</v>
      </c>
    </row>
    <row r="18" spans="1:9" ht="23.25" customHeight="1" x14ac:dyDescent="0.2">
      <c r="A18" s="280" t="s">
        <v>139</v>
      </c>
      <c r="B18" s="38"/>
      <c r="C18" s="38"/>
      <c r="D18" s="86">
        <f t="shared" si="2"/>
        <v>0</v>
      </c>
      <c r="E18" s="76"/>
      <c r="F18" s="89"/>
      <c r="G18" s="90"/>
      <c r="H18" s="93" t="s">
        <v>145</v>
      </c>
      <c r="I18" s="86">
        <f>SUM(I11)</f>
        <v>0</v>
      </c>
    </row>
    <row r="19" spans="1:9" ht="23.25" customHeight="1" x14ac:dyDescent="0.2">
      <c r="A19" s="280" t="s">
        <v>141</v>
      </c>
      <c r="B19" s="38"/>
      <c r="C19" s="38"/>
      <c r="D19" s="86">
        <f t="shared" si="2"/>
        <v>0</v>
      </c>
      <c r="E19" s="76"/>
      <c r="F19" s="525" t="s">
        <v>183</v>
      </c>
      <c r="G19" s="526"/>
      <c r="H19" s="527"/>
      <c r="I19" s="273">
        <f>'2020-2021 Calendar'!AF45</f>
        <v>34</v>
      </c>
    </row>
    <row r="20" spans="1:9" ht="23.25" customHeight="1" x14ac:dyDescent="0.2">
      <c r="A20" s="86" t="s">
        <v>140</v>
      </c>
      <c r="B20" s="38"/>
      <c r="C20" s="38"/>
      <c r="D20" s="86">
        <f t="shared" si="2"/>
        <v>0</v>
      </c>
      <c r="E20" s="76"/>
      <c r="F20" s="76"/>
      <c r="G20" s="77"/>
      <c r="H20" s="94"/>
      <c r="I20" s="76"/>
    </row>
    <row r="21" spans="1:9" ht="23.25" customHeight="1" x14ac:dyDescent="0.2">
      <c r="A21" s="280" t="s">
        <v>142</v>
      </c>
      <c r="B21" s="38"/>
      <c r="C21" s="38"/>
      <c r="D21" s="86">
        <f t="shared" si="2"/>
        <v>0</v>
      </c>
      <c r="E21" s="76"/>
      <c r="F21" s="76"/>
      <c r="G21" s="77"/>
      <c r="H21" s="94"/>
      <c r="I21" s="76"/>
    </row>
    <row r="22" spans="1:9" ht="28.5" customHeight="1" x14ac:dyDescent="0.2">
      <c r="A22" s="281" t="s">
        <v>170</v>
      </c>
      <c r="B22" s="38"/>
      <c r="C22" s="38"/>
      <c r="D22" s="86">
        <f t="shared" si="2"/>
        <v>0</v>
      </c>
      <c r="E22" s="76"/>
      <c r="F22" s="525" t="s">
        <v>143</v>
      </c>
      <c r="G22" s="526"/>
      <c r="H22" s="527"/>
      <c r="I22" s="86">
        <f>SUM(D29+I19)</f>
        <v>183</v>
      </c>
    </row>
    <row r="23" spans="1:9" ht="23.25" customHeight="1" x14ac:dyDescent="0.2">
      <c r="A23" s="86" t="s">
        <v>14</v>
      </c>
      <c r="B23" s="38"/>
      <c r="C23" s="39"/>
      <c r="D23" s="95"/>
      <c r="E23" s="76"/>
      <c r="F23" s="77"/>
      <c r="G23" s="77"/>
      <c r="H23" s="96" t="s">
        <v>25</v>
      </c>
      <c r="I23" s="97">
        <f>SUM(D29*D26)+(I19*I17)</f>
        <v>0</v>
      </c>
    </row>
    <row r="24" spans="1:9" x14ac:dyDescent="0.2">
      <c r="E24" s="76"/>
      <c r="F24" s="76"/>
      <c r="G24" s="77"/>
      <c r="H24" s="77"/>
      <c r="I24" s="76"/>
    </row>
    <row r="25" spans="1:9" ht="15.75" customHeight="1" x14ac:dyDescent="0.2">
      <c r="A25" s="98"/>
      <c r="B25" s="99"/>
      <c r="C25" s="100" t="s">
        <v>16</v>
      </c>
      <c r="D25" s="86">
        <f>SUM(D8,D9,D10,D12,D13,D14,D17,D18,D19,D21,D22)</f>
        <v>0</v>
      </c>
      <c r="E25" s="76" t="s">
        <v>24</v>
      </c>
      <c r="F25" s="531" t="s">
        <v>27</v>
      </c>
      <c r="G25" s="531"/>
      <c r="H25" s="531"/>
      <c r="I25" s="531"/>
    </row>
    <row r="26" spans="1:9" x14ac:dyDescent="0.2">
      <c r="A26" s="98"/>
      <c r="B26" s="99"/>
      <c r="C26" s="100" t="s">
        <v>17</v>
      </c>
      <c r="D26" s="92">
        <f>(D25/60)</f>
        <v>0</v>
      </c>
      <c r="E26" s="76"/>
      <c r="F26" s="531"/>
      <c r="G26" s="531"/>
      <c r="H26" s="531"/>
      <c r="I26" s="531"/>
    </row>
    <row r="27" spans="1:9" x14ac:dyDescent="0.2">
      <c r="A27" s="98"/>
      <c r="B27" s="99"/>
      <c r="C27" s="101" t="s">
        <v>145</v>
      </c>
      <c r="D27" s="86">
        <f>SUM(D11,D20)</f>
        <v>0</v>
      </c>
      <c r="E27" s="76"/>
      <c r="F27" s="76"/>
      <c r="G27" s="77"/>
      <c r="H27" s="77"/>
      <c r="I27" s="76"/>
    </row>
    <row r="28" spans="1:9" ht="24.75" customHeight="1" x14ac:dyDescent="0.2">
      <c r="A28" s="98"/>
      <c r="B28" s="99"/>
      <c r="C28" s="101" t="s">
        <v>146</v>
      </c>
      <c r="D28" s="86">
        <f>SUM(D15)</f>
        <v>0</v>
      </c>
      <c r="E28" s="76" t="s">
        <v>26</v>
      </c>
      <c r="G28" s="102"/>
      <c r="H28" s="102"/>
      <c r="I28" s="76"/>
    </row>
    <row r="29" spans="1:9" ht="26.25" customHeight="1" x14ac:dyDescent="0.2">
      <c r="A29" s="528" t="s">
        <v>182</v>
      </c>
      <c r="B29" s="529"/>
      <c r="C29" s="530"/>
      <c r="D29" s="273">
        <f>'2020-2021 Calendar'!AD45</f>
        <v>149</v>
      </c>
    </row>
  </sheetData>
  <sheetProtection selectLockedCells="1"/>
  <mergeCells count="4">
    <mergeCell ref="F19:H19"/>
    <mergeCell ref="F22:H22"/>
    <mergeCell ref="A29:C29"/>
    <mergeCell ref="F25:I26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indexed="13"/>
  </sheetPr>
  <dimension ref="A1:M33"/>
  <sheetViews>
    <sheetView workbookViewId="0">
      <selection activeCell="B7" sqref="B7"/>
    </sheetView>
  </sheetViews>
  <sheetFormatPr defaultRowHeight="12.75" x14ac:dyDescent="0.2"/>
  <cols>
    <col min="1" max="1" width="16.28515625" customWidth="1"/>
    <col min="2" max="3" width="9.7109375" style="1" customWidth="1"/>
    <col min="4" max="4" width="7.28515625" customWidth="1"/>
    <col min="5" max="5" width="8.7109375" customWidth="1"/>
    <col min="6" max="6" width="16.28515625" customWidth="1"/>
    <col min="7" max="8" width="9.7109375" style="1" customWidth="1"/>
    <col min="9" max="9" width="7.28515625" customWidth="1"/>
    <col min="10" max="10" width="4.42578125" bestFit="1" customWidth="1"/>
  </cols>
  <sheetData>
    <row r="1" spans="1:12" ht="24.95" customHeight="1" thickBot="1" x14ac:dyDescent="0.3">
      <c r="A1" t="s">
        <v>0</v>
      </c>
      <c r="B1" s="49" t="str">
        <f>'2020-2021 Calendar'!A2</f>
        <v>School Name</v>
      </c>
      <c r="C1" s="49"/>
      <c r="D1" s="49"/>
      <c r="E1" s="49"/>
      <c r="F1" s="49"/>
      <c r="G1" s="275"/>
      <c r="H1" s="276"/>
    </row>
    <row r="2" spans="1:12" x14ac:dyDescent="0.2">
      <c r="B2" s="16" t="s">
        <v>178</v>
      </c>
    </row>
    <row r="4" spans="1:12" ht="13.5" thickBot="1" x14ac:dyDescent="0.25">
      <c r="A4" s="2" t="s">
        <v>168</v>
      </c>
      <c r="B4" s="3"/>
      <c r="C4" s="3"/>
      <c r="D4" s="4"/>
      <c r="F4" s="2" t="s">
        <v>2</v>
      </c>
      <c r="G4" s="3"/>
      <c r="H4" s="3"/>
      <c r="I4" s="4"/>
    </row>
    <row r="5" spans="1:12" x14ac:dyDescent="0.2">
      <c r="A5" s="5"/>
      <c r="F5" s="5"/>
    </row>
    <row r="6" spans="1:12" ht="51" x14ac:dyDescent="0.2">
      <c r="A6" s="78"/>
      <c r="B6" s="6" t="s">
        <v>3</v>
      </c>
      <c r="C6" s="6" t="s">
        <v>4</v>
      </c>
      <c r="D6" s="7" t="s">
        <v>5</v>
      </c>
      <c r="F6" s="78"/>
      <c r="G6" s="6" t="s">
        <v>3</v>
      </c>
      <c r="H6" s="6" t="s">
        <v>4</v>
      </c>
      <c r="I6" s="7" t="s">
        <v>5</v>
      </c>
    </row>
    <row r="7" spans="1:12" ht="23.25" customHeight="1" x14ac:dyDescent="0.2">
      <c r="A7" s="52" t="s">
        <v>6</v>
      </c>
      <c r="B7" s="54"/>
      <c r="C7" s="23"/>
      <c r="D7" s="8"/>
      <c r="F7" s="52" t="s">
        <v>6</v>
      </c>
      <c r="G7" s="24"/>
      <c r="H7" s="25"/>
      <c r="I7" s="8"/>
    </row>
    <row r="8" spans="1:12" s="19" customFormat="1" ht="23.25" customHeight="1" x14ac:dyDescent="0.2">
      <c r="A8" s="283" t="s">
        <v>7</v>
      </c>
      <c r="B8" s="290"/>
      <c r="C8" s="288"/>
      <c r="D8" s="8">
        <f>(C8-B8)*1440</f>
        <v>0</v>
      </c>
      <c r="F8" s="283" t="s">
        <v>7</v>
      </c>
      <c r="G8" s="24"/>
      <c r="H8" s="288"/>
      <c r="I8" s="8">
        <f>(H8-G8)*1440</f>
        <v>0</v>
      </c>
    </row>
    <row r="9" spans="1:12" s="19" customFormat="1" ht="23.25" customHeight="1" x14ac:dyDescent="0.2">
      <c r="A9" s="277" t="s">
        <v>8</v>
      </c>
      <c r="B9" s="282"/>
      <c r="C9" s="288"/>
      <c r="D9" s="8">
        <f>(C9-B9)*1440</f>
        <v>0</v>
      </c>
      <c r="F9" s="277" t="s">
        <v>8</v>
      </c>
      <c r="G9" s="24"/>
      <c r="H9" s="288"/>
      <c r="I9" s="8">
        <f>(H9-G9)*1440</f>
        <v>0</v>
      </c>
    </row>
    <row r="10" spans="1:12" ht="23.25" customHeight="1" x14ac:dyDescent="0.2">
      <c r="A10" s="283" t="s">
        <v>9</v>
      </c>
      <c r="B10" s="26"/>
      <c r="C10" s="24"/>
      <c r="D10" s="8">
        <f t="shared" ref="D10:D17" si="0">(C10-B10)*1440</f>
        <v>0</v>
      </c>
      <c r="F10" s="283" t="s">
        <v>9</v>
      </c>
      <c r="G10" s="26"/>
      <c r="H10" s="24"/>
      <c r="I10" s="8">
        <f t="shared" ref="I10:I16" si="1">(H10-G10)*1440</f>
        <v>0</v>
      </c>
      <c r="L10" s="18"/>
    </row>
    <row r="11" spans="1:12" ht="23.25" customHeight="1" x14ac:dyDescent="0.2">
      <c r="A11" s="52" t="s">
        <v>8</v>
      </c>
      <c r="B11" s="26"/>
      <c r="C11" s="24"/>
      <c r="D11" s="8">
        <f>(C11-B11)*1440</f>
        <v>0</v>
      </c>
      <c r="F11" s="52" t="s">
        <v>8</v>
      </c>
      <c r="G11" s="26"/>
      <c r="H11" s="26"/>
      <c r="I11" s="8">
        <f>(H11-G11)*1440</f>
        <v>0</v>
      </c>
    </row>
    <row r="12" spans="1:12" ht="23.25" customHeight="1" x14ac:dyDescent="0.2">
      <c r="A12" s="283" t="s">
        <v>10</v>
      </c>
      <c r="B12" s="24"/>
      <c r="C12" s="24"/>
      <c r="D12" s="8">
        <f>(C12-B12)*1440</f>
        <v>0</v>
      </c>
      <c r="F12" s="283" t="s">
        <v>10</v>
      </c>
      <c r="G12" s="26"/>
      <c r="H12" s="26"/>
      <c r="I12" s="8">
        <f>(H12-G12)*1440</f>
        <v>0</v>
      </c>
    </row>
    <row r="13" spans="1:12" ht="23.25" customHeight="1" x14ac:dyDescent="0.2">
      <c r="A13" s="52" t="s">
        <v>8</v>
      </c>
      <c r="B13" s="24"/>
      <c r="C13" s="24"/>
      <c r="D13" s="8">
        <f t="shared" si="0"/>
        <v>0</v>
      </c>
      <c r="F13" s="52" t="s">
        <v>8</v>
      </c>
      <c r="G13" s="24"/>
      <c r="H13" s="24"/>
      <c r="I13" s="8">
        <f t="shared" si="1"/>
        <v>0</v>
      </c>
    </row>
    <row r="14" spans="1:12" ht="23.25" customHeight="1" x14ac:dyDescent="0.2">
      <c r="A14" s="283" t="s">
        <v>11</v>
      </c>
      <c r="B14" s="24"/>
      <c r="C14" s="24"/>
      <c r="D14" s="8">
        <f t="shared" si="0"/>
        <v>0</v>
      </c>
      <c r="F14" s="283" t="s">
        <v>11</v>
      </c>
      <c r="G14" s="24"/>
      <c r="H14" s="24"/>
      <c r="I14" s="8">
        <f t="shared" si="1"/>
        <v>0</v>
      </c>
    </row>
    <row r="15" spans="1:12" ht="23.25" customHeight="1" x14ac:dyDescent="0.2">
      <c r="A15" s="277" t="s">
        <v>8</v>
      </c>
      <c r="B15" s="24"/>
      <c r="C15" s="24"/>
      <c r="D15" s="8">
        <f t="shared" si="0"/>
        <v>0</v>
      </c>
      <c r="F15" s="277" t="s">
        <v>8</v>
      </c>
      <c r="G15" s="24"/>
      <c r="H15" s="26"/>
      <c r="I15" s="8">
        <f>(H15-G15)*1440</f>
        <v>0</v>
      </c>
    </row>
    <row r="16" spans="1:12" ht="23.25" customHeight="1" x14ac:dyDescent="0.2">
      <c r="A16" s="283" t="s">
        <v>13</v>
      </c>
      <c r="B16" s="24"/>
      <c r="C16" s="24"/>
      <c r="D16" s="8">
        <f>(C16-B16)*1440</f>
        <v>0</v>
      </c>
      <c r="F16" s="283" t="s">
        <v>13</v>
      </c>
      <c r="G16" s="26"/>
      <c r="H16" s="26"/>
      <c r="I16" s="8">
        <f t="shared" si="1"/>
        <v>0</v>
      </c>
    </row>
    <row r="17" spans="1:13" ht="23.25" customHeight="1" x14ac:dyDescent="0.2">
      <c r="A17" s="52" t="s">
        <v>12</v>
      </c>
      <c r="B17" s="24"/>
      <c r="C17" s="24"/>
      <c r="D17" s="8">
        <f t="shared" si="0"/>
        <v>0</v>
      </c>
      <c r="F17" s="52" t="s">
        <v>14</v>
      </c>
      <c r="G17" s="26"/>
      <c r="H17" s="25"/>
      <c r="I17" s="9"/>
    </row>
    <row r="18" spans="1:13" ht="23.25" customHeight="1" x14ac:dyDescent="0.2">
      <c r="A18" s="278" t="s">
        <v>28</v>
      </c>
      <c r="B18" s="24"/>
      <c r="C18" s="23"/>
      <c r="D18" s="8"/>
      <c r="F18" s="279"/>
      <c r="G18" s="11"/>
      <c r="H18" s="12" t="s">
        <v>16</v>
      </c>
      <c r="I18" s="8">
        <f>SUM(I8,I10,I12,I14,I16)</f>
        <v>0</v>
      </c>
    </row>
    <row r="19" spans="1:13" ht="23.25" customHeight="1" x14ac:dyDescent="0.2">
      <c r="A19" s="284" t="s">
        <v>15</v>
      </c>
      <c r="B19" s="24"/>
      <c r="C19" s="288"/>
      <c r="D19" s="8">
        <f>(C19-B19)*1440</f>
        <v>0</v>
      </c>
      <c r="F19" s="10"/>
      <c r="G19" s="11"/>
      <c r="H19" s="12" t="s">
        <v>17</v>
      </c>
      <c r="I19" s="13">
        <f>(I18/60)</f>
        <v>0</v>
      </c>
      <c r="M19" s="10"/>
    </row>
    <row r="20" spans="1:13" ht="23.25" customHeight="1" x14ac:dyDescent="0.2">
      <c r="A20" s="291" t="s">
        <v>8</v>
      </c>
      <c r="B20" s="24"/>
      <c r="C20" s="288"/>
      <c r="D20" s="8">
        <f>(C20-B20)*1440</f>
        <v>0</v>
      </c>
      <c r="F20" s="10"/>
      <c r="G20" s="11"/>
      <c r="H20" s="12" t="s">
        <v>20</v>
      </c>
      <c r="I20" s="8">
        <f>SUM(I9,I11,I13,I15)</f>
        <v>0</v>
      </c>
      <c r="J20" t="s">
        <v>18</v>
      </c>
      <c r="M20" s="17"/>
    </row>
    <row r="21" spans="1:13" ht="23.25" customHeight="1" x14ac:dyDescent="0.2">
      <c r="A21" s="283" t="s">
        <v>19</v>
      </c>
      <c r="B21" s="24"/>
      <c r="C21" s="24"/>
      <c r="D21" s="8">
        <f t="shared" ref="D21:D27" si="2">(C21-B21)*1440</f>
        <v>0</v>
      </c>
      <c r="F21" s="532" t="s">
        <v>29</v>
      </c>
      <c r="G21" s="532"/>
      <c r="H21" s="532"/>
      <c r="I21" s="295">
        <f>'2020-2021 Calendar'!AF45</f>
        <v>34</v>
      </c>
    </row>
    <row r="22" spans="1:13" ht="23.25" customHeight="1" x14ac:dyDescent="0.2">
      <c r="A22" s="52" t="s">
        <v>8</v>
      </c>
      <c r="B22" s="24"/>
      <c r="C22" s="24"/>
      <c r="D22" s="8">
        <f t="shared" si="2"/>
        <v>0</v>
      </c>
      <c r="H22" s="14"/>
      <c r="J22" t="s">
        <v>22</v>
      </c>
    </row>
    <row r="23" spans="1:13" ht="23.25" customHeight="1" x14ac:dyDescent="0.2">
      <c r="A23" s="283" t="s">
        <v>139</v>
      </c>
      <c r="B23" s="24"/>
      <c r="C23" s="24"/>
      <c r="D23" s="8">
        <f t="shared" si="2"/>
        <v>0</v>
      </c>
      <c r="F23" s="532" t="s">
        <v>23</v>
      </c>
      <c r="G23" s="533"/>
      <c r="H23" s="533"/>
      <c r="I23" s="52">
        <f>SUM(D33+I21)</f>
        <v>183</v>
      </c>
    </row>
    <row r="24" spans="1:13" ht="23.25" customHeight="1" x14ac:dyDescent="0.2">
      <c r="A24" s="52" t="s">
        <v>8</v>
      </c>
      <c r="B24" s="24"/>
      <c r="C24" s="24"/>
      <c r="D24" s="8">
        <f t="shared" si="2"/>
        <v>0</v>
      </c>
      <c r="F24" s="1"/>
      <c r="H24" s="12" t="s">
        <v>25</v>
      </c>
      <c r="I24" s="15">
        <f>SUM(D33*D30)+(I21*I19)</f>
        <v>0</v>
      </c>
    </row>
    <row r="25" spans="1:13" ht="23.25" customHeight="1" x14ac:dyDescent="0.2">
      <c r="A25" s="283" t="s">
        <v>141</v>
      </c>
      <c r="B25" s="24"/>
      <c r="C25" s="24"/>
      <c r="D25" s="8">
        <f t="shared" si="2"/>
        <v>0</v>
      </c>
    </row>
    <row r="26" spans="1:13" ht="23.25" customHeight="1" x14ac:dyDescent="0.2">
      <c r="A26" s="52" t="s">
        <v>8</v>
      </c>
      <c r="B26" s="24"/>
      <c r="C26" s="26"/>
      <c r="D26" s="8">
        <f t="shared" si="2"/>
        <v>0</v>
      </c>
    </row>
    <row r="27" spans="1:13" ht="23.25" customHeight="1" x14ac:dyDescent="0.2">
      <c r="A27" s="283" t="s">
        <v>142</v>
      </c>
      <c r="B27" s="26"/>
      <c r="C27" s="24"/>
      <c r="D27" s="8">
        <f t="shared" si="2"/>
        <v>0</v>
      </c>
    </row>
    <row r="28" spans="1:13" ht="23.25" customHeight="1" x14ac:dyDescent="0.2">
      <c r="A28" s="52" t="s">
        <v>14</v>
      </c>
      <c r="B28" s="24"/>
      <c r="C28" s="23"/>
      <c r="D28" s="9"/>
      <c r="E28" t="s">
        <v>24</v>
      </c>
    </row>
    <row r="29" spans="1:13" ht="23.25" customHeight="1" x14ac:dyDescent="0.2">
      <c r="A29" s="279"/>
      <c r="B29" s="11"/>
      <c r="C29" s="12" t="s">
        <v>16</v>
      </c>
      <c r="D29" s="52">
        <f>SUM(D8,D10,D12,D14,D16,D19,D21,D23,D25,D27)</f>
        <v>0</v>
      </c>
      <c r="F29" s="534" t="s">
        <v>27</v>
      </c>
      <c r="G29" s="534"/>
      <c r="H29" s="534"/>
      <c r="I29" s="534"/>
    </row>
    <row r="30" spans="1:13" ht="23.25" customHeight="1" x14ac:dyDescent="0.2">
      <c r="A30" s="10"/>
      <c r="B30" s="11"/>
      <c r="C30" s="12" t="s">
        <v>17</v>
      </c>
      <c r="D30" s="53">
        <f>(D29/60)</f>
        <v>0</v>
      </c>
      <c r="F30" s="534"/>
      <c r="G30" s="534"/>
      <c r="H30" s="534"/>
      <c r="I30" s="534"/>
    </row>
    <row r="31" spans="1:13" ht="21" customHeight="1" x14ac:dyDescent="0.2">
      <c r="A31" s="10"/>
      <c r="B31" s="11"/>
      <c r="C31" s="12" t="s">
        <v>147</v>
      </c>
      <c r="D31" s="8">
        <f>SUM(D9,D20,D11,D13,D15,D22,D24,D26)</f>
        <v>0</v>
      </c>
      <c r="E31" t="s">
        <v>26</v>
      </c>
    </row>
    <row r="32" spans="1:13" ht="21" customHeight="1" x14ac:dyDescent="0.2">
      <c r="A32" s="10"/>
      <c r="B32" s="11"/>
      <c r="C32" s="12" t="s">
        <v>146</v>
      </c>
      <c r="D32" s="52">
        <f>SUM(D17)</f>
        <v>0</v>
      </c>
    </row>
    <row r="33" spans="1:4" ht="26.25" customHeight="1" x14ac:dyDescent="0.2">
      <c r="A33" s="532" t="s">
        <v>144</v>
      </c>
      <c r="B33" s="532"/>
      <c r="C33" s="532"/>
      <c r="D33" s="295">
        <f>'2020-2021 Calendar'!AD45</f>
        <v>149</v>
      </c>
    </row>
  </sheetData>
  <sheetProtection algorithmName="SHA-512" hashValue="4AfS8gOK8kIJo6fusbNmyq1WjIjhYx9SAvZQIqL4YWDVviqK3rZ4f/V1xbbIogcphPjRwN3V+WvtugqDAivPZQ==" saltValue="He2Ny21vTTG+eevN2Q+Lvw==" spinCount="100000" sheet="1" objects="1" scenarios="1" selectLockedCells="1"/>
  <mergeCells count="4">
    <mergeCell ref="F21:H21"/>
    <mergeCell ref="A33:C33"/>
    <mergeCell ref="F23:H23"/>
    <mergeCell ref="F29:I30"/>
  </mergeCells>
  <phoneticPr fontId="2" type="noConversion"/>
  <pageMargins left="0.75" right="0" top="0.25" bottom="0.5" header="0" footer="0.25"/>
  <pageSetup scale="94" orientation="portrait" r:id="rId1"/>
  <headerFooter alignWithMargins="0">
    <oddFooter>&amp;L&amp;8&amp;A
&amp;F
&amp;R&amp;8&amp;D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5" tint="-0.249977111117893"/>
  </sheetPr>
  <dimension ref="A1:I33"/>
  <sheetViews>
    <sheetView workbookViewId="0">
      <selection activeCell="B7" sqref="B7"/>
    </sheetView>
  </sheetViews>
  <sheetFormatPr defaultRowHeight="12.75" x14ac:dyDescent="0.2"/>
  <cols>
    <col min="1" max="1" width="11.5703125" customWidth="1"/>
    <col min="6" max="6" width="11.85546875" customWidth="1"/>
  </cols>
  <sheetData>
    <row r="1" spans="1:9" ht="18.75" thickBot="1" x14ac:dyDescent="0.3">
      <c r="A1" s="27" t="s">
        <v>0</v>
      </c>
      <c r="B1" s="50" t="str">
        <f>'2020-2021 Calendar'!A2</f>
        <v>School Name</v>
      </c>
      <c r="C1" s="28"/>
      <c r="D1" s="28"/>
      <c r="E1" s="28"/>
      <c r="F1" s="28"/>
      <c r="G1" s="29"/>
      <c r="H1" s="30"/>
      <c r="I1" s="27"/>
    </row>
    <row r="2" spans="1:9" x14ac:dyDescent="0.2">
      <c r="A2" s="27"/>
      <c r="B2" s="31" t="s">
        <v>179</v>
      </c>
      <c r="C2" s="30"/>
      <c r="D2" s="27"/>
      <c r="E2" s="27"/>
      <c r="F2" s="27"/>
      <c r="G2" s="30"/>
      <c r="H2" s="30"/>
      <c r="I2" s="27"/>
    </row>
    <row r="3" spans="1:9" x14ac:dyDescent="0.2">
      <c r="A3" s="27"/>
      <c r="B3" s="30"/>
      <c r="C3" s="30"/>
      <c r="D3" s="27"/>
      <c r="E3" s="27"/>
      <c r="F3" s="27"/>
      <c r="G3" s="30"/>
      <c r="H3" s="30"/>
      <c r="I3" s="27"/>
    </row>
    <row r="4" spans="1:9" ht="13.5" thickBot="1" x14ac:dyDescent="0.25">
      <c r="A4" s="32" t="s">
        <v>1</v>
      </c>
      <c r="B4" s="29"/>
      <c r="C4" s="29"/>
      <c r="D4" s="33"/>
      <c r="E4" s="27"/>
      <c r="F4" s="32" t="s">
        <v>2</v>
      </c>
      <c r="G4" s="29"/>
      <c r="H4" s="29"/>
      <c r="I4" s="33"/>
    </row>
    <row r="5" spans="1:9" x14ac:dyDescent="0.2">
      <c r="A5" s="34"/>
      <c r="B5" s="30"/>
      <c r="C5" s="30"/>
      <c r="D5" s="27"/>
      <c r="E5" s="27"/>
      <c r="F5" s="34"/>
      <c r="G5" s="30"/>
      <c r="H5" s="30"/>
      <c r="I5" s="27"/>
    </row>
    <row r="6" spans="1:9" ht="38.25" x14ac:dyDescent="0.2">
      <c r="A6" s="27"/>
      <c r="B6" s="35" t="s">
        <v>3</v>
      </c>
      <c r="C6" s="35" t="s">
        <v>4</v>
      </c>
      <c r="D6" s="36" t="s">
        <v>125</v>
      </c>
      <c r="E6" s="27"/>
      <c r="F6" s="27"/>
      <c r="G6" s="35" t="s">
        <v>3</v>
      </c>
      <c r="H6" s="35" t="s">
        <v>4</v>
      </c>
      <c r="I6" s="36" t="s">
        <v>125</v>
      </c>
    </row>
    <row r="7" spans="1:9" ht="23.25" customHeight="1" x14ac:dyDescent="0.2">
      <c r="A7" s="86" t="s">
        <v>6</v>
      </c>
      <c r="B7" s="54"/>
      <c r="C7" s="39"/>
      <c r="D7" s="37"/>
      <c r="E7" s="27"/>
      <c r="F7" s="86" t="s">
        <v>6</v>
      </c>
      <c r="G7" s="40"/>
      <c r="H7" s="39"/>
      <c r="I7" s="37"/>
    </row>
    <row r="8" spans="1:9" ht="23.25" customHeight="1" x14ac:dyDescent="0.2">
      <c r="A8" s="286" t="s">
        <v>7</v>
      </c>
      <c r="B8" s="54"/>
      <c r="C8" s="289"/>
      <c r="D8" s="37">
        <f>(C8-B8)*1440</f>
        <v>0</v>
      </c>
      <c r="E8" s="27"/>
      <c r="F8" s="280" t="s">
        <v>7</v>
      </c>
      <c r="G8" s="40"/>
      <c r="H8" s="289"/>
      <c r="I8" s="37">
        <f t="shared" ref="I8:I16" si="0">(H8-G8)*1440</f>
        <v>0</v>
      </c>
    </row>
    <row r="9" spans="1:9" s="19" customFormat="1" ht="23.25" customHeight="1" x14ac:dyDescent="0.2">
      <c r="A9" s="292" t="s">
        <v>8</v>
      </c>
      <c r="B9" s="54"/>
      <c r="C9" s="289"/>
      <c r="D9" s="37">
        <f>(C9-B9)*1440</f>
        <v>0</v>
      </c>
      <c r="E9" s="27"/>
      <c r="F9" s="292" t="s">
        <v>8</v>
      </c>
      <c r="G9" s="40"/>
      <c r="H9" s="289"/>
      <c r="I9" s="37">
        <f>(H9-G9)*1440</f>
        <v>0</v>
      </c>
    </row>
    <row r="10" spans="1:9" ht="23.25" customHeight="1" x14ac:dyDescent="0.2">
      <c r="A10" s="286" t="s">
        <v>9</v>
      </c>
      <c r="B10" s="38"/>
      <c r="C10" s="38"/>
      <c r="D10" s="37">
        <f t="shared" ref="D10:D17" si="1">(C10-B10)*1440</f>
        <v>0</v>
      </c>
      <c r="E10" s="27"/>
      <c r="F10" s="280" t="s">
        <v>9</v>
      </c>
      <c r="G10" s="38"/>
      <c r="H10" s="38"/>
      <c r="I10" s="37">
        <f t="shared" si="0"/>
        <v>0</v>
      </c>
    </row>
    <row r="11" spans="1:9" ht="23.25" customHeight="1" x14ac:dyDescent="0.2">
      <c r="A11" s="86" t="s">
        <v>8</v>
      </c>
      <c r="B11" s="40"/>
      <c r="C11" s="40"/>
      <c r="D11" s="37">
        <f t="shared" si="1"/>
        <v>0</v>
      </c>
      <c r="E11" s="27"/>
      <c r="F11" s="86" t="s">
        <v>8</v>
      </c>
      <c r="G11" s="38"/>
      <c r="H11" s="38"/>
      <c r="I11" s="37">
        <f t="shared" si="0"/>
        <v>0</v>
      </c>
    </row>
    <row r="12" spans="1:9" ht="23.25" customHeight="1" x14ac:dyDescent="0.2">
      <c r="A12" s="286" t="s">
        <v>10</v>
      </c>
      <c r="B12" s="40"/>
      <c r="C12" s="40"/>
      <c r="D12" s="37">
        <f t="shared" si="1"/>
        <v>0</v>
      </c>
      <c r="E12" s="27"/>
      <c r="F12" s="286" t="s">
        <v>10</v>
      </c>
      <c r="G12" s="40"/>
      <c r="H12" s="40"/>
      <c r="I12" s="37">
        <f t="shared" si="0"/>
        <v>0</v>
      </c>
    </row>
    <row r="13" spans="1:9" ht="23.25" customHeight="1" x14ac:dyDescent="0.2">
      <c r="A13" s="86" t="s">
        <v>8</v>
      </c>
      <c r="B13" s="38"/>
      <c r="C13" s="38"/>
      <c r="D13" s="37">
        <f t="shared" si="1"/>
        <v>0</v>
      </c>
      <c r="E13" s="27"/>
      <c r="F13" s="86" t="s">
        <v>8</v>
      </c>
      <c r="G13" s="40"/>
      <c r="H13" s="40"/>
      <c r="I13" s="37">
        <f t="shared" si="0"/>
        <v>0</v>
      </c>
    </row>
    <row r="14" spans="1:9" s="19" customFormat="1" ht="23.25" customHeight="1" x14ac:dyDescent="0.2">
      <c r="A14" s="286" t="s">
        <v>11</v>
      </c>
      <c r="B14" s="38"/>
      <c r="C14" s="38"/>
      <c r="D14" s="37">
        <f>(C14-B14)*1440</f>
        <v>0</v>
      </c>
      <c r="E14" s="27"/>
      <c r="F14" s="286" t="s">
        <v>11</v>
      </c>
      <c r="G14" s="40"/>
      <c r="H14" s="40"/>
      <c r="I14" s="37">
        <f t="shared" si="0"/>
        <v>0</v>
      </c>
    </row>
    <row r="15" spans="1:9" s="19" customFormat="1" ht="23.25" customHeight="1" x14ac:dyDescent="0.2">
      <c r="A15" s="292" t="s">
        <v>8</v>
      </c>
      <c r="B15" s="38"/>
      <c r="C15" s="38"/>
      <c r="D15" s="37">
        <f>(C15-B15)*1440</f>
        <v>0</v>
      </c>
      <c r="E15" s="27"/>
      <c r="F15" s="292" t="s">
        <v>8</v>
      </c>
      <c r="G15" s="40"/>
      <c r="H15" s="40"/>
      <c r="I15" s="285">
        <f>(H15-G15)*1440</f>
        <v>0</v>
      </c>
    </row>
    <row r="16" spans="1:9" ht="23.25" customHeight="1" x14ac:dyDescent="0.2">
      <c r="A16" s="287" t="s">
        <v>13</v>
      </c>
      <c r="B16" s="40"/>
      <c r="C16" s="40"/>
      <c r="D16" s="37">
        <f t="shared" si="1"/>
        <v>0</v>
      </c>
      <c r="E16" s="27"/>
      <c r="F16" s="286" t="s">
        <v>13</v>
      </c>
      <c r="G16" s="40"/>
      <c r="H16" s="40"/>
      <c r="I16" s="285">
        <f t="shared" si="0"/>
        <v>0</v>
      </c>
    </row>
    <row r="17" spans="1:9" ht="23.25" customHeight="1" x14ac:dyDescent="0.2">
      <c r="A17" s="86" t="s">
        <v>12</v>
      </c>
      <c r="B17" s="38"/>
      <c r="C17" s="38"/>
      <c r="D17" s="37">
        <f t="shared" si="1"/>
        <v>0</v>
      </c>
      <c r="E17" s="27"/>
      <c r="F17" s="86" t="s">
        <v>14</v>
      </c>
      <c r="G17" s="38"/>
      <c r="H17" s="39"/>
      <c r="I17" s="41"/>
    </row>
    <row r="18" spans="1:9" ht="27.75" customHeight="1" x14ac:dyDescent="0.2">
      <c r="A18" s="274" t="s">
        <v>148</v>
      </c>
      <c r="B18" s="40"/>
      <c r="C18" s="39"/>
      <c r="D18" s="37"/>
      <c r="E18" s="27"/>
      <c r="F18" s="98"/>
      <c r="G18" s="43"/>
      <c r="H18" s="44" t="s">
        <v>16</v>
      </c>
      <c r="I18" s="37">
        <f>SUM(I8,I10,I12,I14,I16)</f>
        <v>0</v>
      </c>
    </row>
    <row r="19" spans="1:9" ht="23.25" customHeight="1" x14ac:dyDescent="0.2">
      <c r="A19" s="286" t="s">
        <v>15</v>
      </c>
      <c r="B19" s="40"/>
      <c r="C19" s="289"/>
      <c r="D19" s="37">
        <f t="shared" ref="D19:D26" si="2">(C19-B19)*1440</f>
        <v>0</v>
      </c>
      <c r="E19" s="27"/>
      <c r="F19" s="42"/>
      <c r="G19" s="43"/>
      <c r="H19" s="44" t="s">
        <v>17</v>
      </c>
      <c r="I19" s="45">
        <f>(I18/60)</f>
        <v>0</v>
      </c>
    </row>
    <row r="20" spans="1:9" ht="23.25" customHeight="1" x14ac:dyDescent="0.2">
      <c r="A20" s="292" t="s">
        <v>8</v>
      </c>
      <c r="B20" s="40"/>
      <c r="C20" s="289"/>
      <c r="D20" s="37">
        <f>(C20-B20)*1440</f>
        <v>0</v>
      </c>
      <c r="E20" s="27"/>
      <c r="F20" s="42"/>
      <c r="G20" s="43"/>
      <c r="H20" s="44" t="s">
        <v>20</v>
      </c>
      <c r="I20" s="37">
        <f>SUM(I9,I11,I13,I15)</f>
        <v>0</v>
      </c>
    </row>
    <row r="21" spans="1:9" ht="26.25" customHeight="1" x14ac:dyDescent="0.2">
      <c r="A21" s="286" t="s">
        <v>19</v>
      </c>
      <c r="B21" s="40"/>
      <c r="C21" s="289"/>
      <c r="D21" s="37">
        <f t="shared" si="2"/>
        <v>0</v>
      </c>
      <c r="E21" s="27"/>
      <c r="F21" s="535" t="s">
        <v>29</v>
      </c>
      <c r="G21" s="535"/>
      <c r="H21" s="536"/>
      <c r="I21" s="294">
        <f>'2020-2021 Calendar'!AF45</f>
        <v>34</v>
      </c>
    </row>
    <row r="22" spans="1:9" ht="24" customHeight="1" x14ac:dyDescent="0.2">
      <c r="A22" s="292" t="s">
        <v>8</v>
      </c>
      <c r="B22" s="40"/>
      <c r="C22" s="289"/>
      <c r="D22" s="37"/>
      <c r="E22" s="27"/>
      <c r="F22" s="537" t="s">
        <v>149</v>
      </c>
      <c r="G22" s="535"/>
      <c r="H22" s="536"/>
      <c r="I22" s="297">
        <f>D32+I21</f>
        <v>183</v>
      </c>
    </row>
    <row r="23" spans="1:9" ht="24" customHeight="1" x14ac:dyDescent="0.2">
      <c r="A23" s="286" t="s">
        <v>139</v>
      </c>
      <c r="B23" s="38"/>
      <c r="C23" s="38"/>
      <c r="D23" s="37">
        <f t="shared" si="2"/>
        <v>0</v>
      </c>
      <c r="E23" s="27"/>
      <c r="F23" s="30"/>
      <c r="G23" s="30"/>
      <c r="H23" s="296" t="s">
        <v>25</v>
      </c>
      <c r="I23" s="46">
        <f>SUM(D32*D29)+(I21*I19)</f>
        <v>0</v>
      </c>
    </row>
    <row r="24" spans="1:9" ht="23.25" customHeight="1" x14ac:dyDescent="0.2">
      <c r="A24" s="86" t="s">
        <v>8</v>
      </c>
      <c r="B24" s="40"/>
      <c r="C24" s="40"/>
      <c r="D24" s="37">
        <f t="shared" si="2"/>
        <v>0</v>
      </c>
      <c r="E24" s="27"/>
      <c r="F24" s="27"/>
      <c r="G24" s="30"/>
      <c r="H24" s="30"/>
      <c r="I24" s="27"/>
    </row>
    <row r="25" spans="1:9" ht="23.25" customHeight="1" x14ac:dyDescent="0.2">
      <c r="A25" s="286" t="s">
        <v>141</v>
      </c>
      <c r="B25" s="40"/>
      <c r="C25" s="40"/>
      <c r="D25" s="37">
        <f t="shared" si="2"/>
        <v>0</v>
      </c>
      <c r="E25" s="27"/>
      <c r="F25" s="27"/>
      <c r="G25" s="30"/>
      <c r="H25" s="30"/>
      <c r="I25" s="27"/>
    </row>
    <row r="26" spans="1:9" ht="23.25" customHeight="1" x14ac:dyDescent="0.2">
      <c r="A26" s="286" t="s">
        <v>142</v>
      </c>
      <c r="B26" s="40"/>
      <c r="C26" s="40"/>
      <c r="D26" s="37">
        <f t="shared" si="2"/>
        <v>0</v>
      </c>
      <c r="E26" s="27"/>
      <c r="F26" s="539" t="s">
        <v>27</v>
      </c>
      <c r="G26" s="539"/>
      <c r="H26" s="539"/>
      <c r="I26" s="539"/>
    </row>
    <row r="27" spans="1:9" ht="23.25" customHeight="1" x14ac:dyDescent="0.2">
      <c r="A27" s="86" t="s">
        <v>14</v>
      </c>
      <c r="B27" s="40"/>
      <c r="C27" s="39"/>
      <c r="D27" s="41"/>
      <c r="E27" s="27"/>
      <c r="F27" s="539"/>
      <c r="G27" s="539"/>
      <c r="H27" s="539"/>
      <c r="I27" s="539"/>
    </row>
    <row r="28" spans="1:9" x14ac:dyDescent="0.2">
      <c r="A28" s="98"/>
      <c r="B28" s="43"/>
      <c r="C28" s="44" t="s">
        <v>16</v>
      </c>
      <c r="D28" s="37">
        <f>SUM(D8,D10,D12,D14,D16,D19,D21,D23,D25,D26)</f>
        <v>0</v>
      </c>
    </row>
    <row r="29" spans="1:9" x14ac:dyDescent="0.2">
      <c r="A29" s="42"/>
      <c r="B29" s="43"/>
      <c r="C29" s="44" t="s">
        <v>17</v>
      </c>
      <c r="D29" s="45">
        <f>(D28/60)</f>
        <v>0</v>
      </c>
    </row>
    <row r="30" spans="1:9" x14ac:dyDescent="0.2">
      <c r="A30" s="42"/>
      <c r="B30" s="43"/>
      <c r="C30" s="44" t="s">
        <v>20</v>
      </c>
      <c r="D30" s="37">
        <f>SUM(D11,D13,D9,D15,D20,D22,D24)</f>
        <v>0</v>
      </c>
    </row>
    <row r="31" spans="1:9" x14ac:dyDescent="0.2">
      <c r="A31" s="42"/>
      <c r="B31" s="43"/>
      <c r="C31" s="44" t="s">
        <v>21</v>
      </c>
      <c r="D31" s="37">
        <f>SUM(D17)</f>
        <v>0</v>
      </c>
    </row>
    <row r="32" spans="1:9" ht="28.5" customHeight="1" x14ac:dyDescent="0.2">
      <c r="A32" s="537" t="s">
        <v>144</v>
      </c>
      <c r="B32" s="537"/>
      <c r="C32" s="538"/>
      <c r="D32" s="298">
        <f>'2020-2021 Calendar'!AD45</f>
        <v>149</v>
      </c>
    </row>
    <row r="33" spans="1:4" x14ac:dyDescent="0.2">
      <c r="A33" s="27"/>
      <c r="B33" s="27"/>
      <c r="C33" s="27"/>
      <c r="D33" s="27"/>
    </row>
  </sheetData>
  <sheetProtection algorithmName="SHA-512" hashValue="iy8hE7WjTeRM3hh3H1kzukGF1fhGrvUGQVeVc5mo232/7EFphOCjRQevFAviUluUcbpmleA6QxYIe1/nS2i+uA==" saltValue="d7PMDjmQkgcDSpZVxwbLfg==" spinCount="100000" sheet="1" objects="1" scenarios="1" selectLockedCells="1"/>
  <mergeCells count="4">
    <mergeCell ref="F21:H21"/>
    <mergeCell ref="F22:H22"/>
    <mergeCell ref="A32:C32"/>
    <mergeCell ref="F26:I27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INSTRUCTIONS</vt:lpstr>
      <vt:lpstr>2020-2021 Calendar</vt:lpstr>
      <vt:lpstr>Instructional Hours</vt:lpstr>
      <vt:lpstr>Elementary Timetable</vt:lpstr>
      <vt:lpstr>Junior-Middle Timetable</vt:lpstr>
      <vt:lpstr>Senior Timetable</vt:lpstr>
      <vt:lpstr>'2020-2021 Calendar'!Print_Area</vt:lpstr>
      <vt:lpstr>'Instructional Hours'!Print_Area</vt:lpstr>
    </vt:vector>
  </TitlesOfParts>
  <Company>Horizon School Division # 67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</dc:creator>
  <cp:lastModifiedBy>Sheila Laqua</cp:lastModifiedBy>
  <cp:lastPrinted>2020-01-15T15:28:25Z</cp:lastPrinted>
  <dcterms:created xsi:type="dcterms:W3CDTF">2005-03-01T15:38:17Z</dcterms:created>
  <dcterms:modified xsi:type="dcterms:W3CDTF">2020-01-15T18:34:18Z</dcterms:modified>
</cp:coreProperties>
</file>